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160" windowHeight="0" tabRatio="907"/>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P52" i="48" l="1"/>
  <c r="P53" i="48"/>
  <c r="O52" i="48"/>
  <c r="N30" i="39"/>
  <c r="O30" i="39"/>
  <c r="O31" i="39"/>
  <c r="O32" i="39"/>
  <c r="O21" i="39" l="1"/>
  <c r="O42" i="48"/>
  <c r="C12" i="54" l="1"/>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AC14" i="6" l="1"/>
  <c r="V14" i="6"/>
  <c r="O14" i="6"/>
  <c r="H14" i="6"/>
  <c r="AC13" i="6"/>
  <c r="V13" i="6"/>
  <c r="O13" i="6"/>
  <c r="H13" i="6"/>
  <c r="D17" i="45" l="1"/>
  <c r="B17" i="45"/>
  <c r="P51" i="48" l="1"/>
  <c r="AC12" i="6" l="1"/>
  <c r="V12" i="6"/>
  <c r="O12" i="6"/>
  <c r="H12" i="6"/>
  <c r="O29" i="39"/>
  <c r="D4" i="54"/>
  <c r="D5" i="54"/>
  <c r="D6" i="54"/>
  <c r="B7" i="54"/>
  <c r="C7" i="54"/>
  <c r="D8" i="54"/>
  <c r="D9" i="54"/>
  <c r="D10" i="54"/>
  <c r="D11" i="54"/>
  <c r="B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P42" i="48"/>
  <c r="N43" i="48"/>
  <c r="O43" i="48"/>
  <c r="P43" i="48"/>
  <c r="N44" i="48"/>
  <c r="O44" i="48"/>
  <c r="P44" i="48"/>
  <c r="N45" i="48"/>
  <c r="O45" i="48"/>
  <c r="P45" i="48"/>
  <c r="N46" i="48"/>
  <c r="O46" i="48"/>
  <c r="P46" i="48"/>
  <c r="N47" i="48"/>
  <c r="O47" i="48"/>
  <c r="P47" i="48"/>
  <c r="N48" i="48"/>
  <c r="O48" i="48"/>
  <c r="P48" i="48"/>
  <c r="N49" i="48"/>
  <c r="O49" i="48"/>
  <c r="P49" i="48"/>
  <c r="N50" i="48"/>
  <c r="O50" i="48"/>
  <c r="P50" i="48"/>
  <c r="N51" i="48"/>
  <c r="O51" i="48"/>
  <c r="N52" i="48"/>
  <c r="N53" i="48"/>
  <c r="O53" i="48"/>
  <c r="D12" i="54" l="1"/>
  <c r="B13" i="54"/>
  <c r="C13" i="54"/>
  <c r="D7" i="54"/>
  <c r="D13" i="54" l="1"/>
  <c r="AC11" i="6"/>
  <c r="V11" i="6"/>
  <c r="O11" i="6"/>
  <c r="H11" i="6"/>
  <c r="O28" i="39"/>
  <c r="V10" i="6" l="1"/>
  <c r="AC10" i="6" l="1"/>
  <c r="O10" i="6"/>
  <c r="H10" i="6"/>
  <c r="H3" i="18" l="1"/>
  <c r="O27" i="39"/>
  <c r="AC9" i="6" l="1"/>
  <c r="V9" i="6"/>
  <c r="O9" i="6"/>
  <c r="H9" i="6"/>
  <c r="O26" i="39" l="1"/>
  <c r="AC8" i="6" l="1"/>
  <c r="V8" i="6"/>
  <c r="O8" i="6"/>
  <c r="H8" i="6"/>
  <c r="O25" i="39"/>
  <c r="AC7" i="6" l="1"/>
  <c r="V7" i="6"/>
  <c r="O7" i="6"/>
  <c r="H7" i="6"/>
  <c r="O24" i="39"/>
  <c r="AC6" i="6" l="1"/>
  <c r="V6" i="6"/>
  <c r="O6" i="6"/>
  <c r="H6" i="6"/>
  <c r="O23" i="39" l="1"/>
  <c r="AC5" i="6" l="1"/>
  <c r="AB5" i="6"/>
  <c r="AA5" i="6"/>
  <c r="V5" i="6"/>
  <c r="U5" i="6"/>
  <c r="T5" i="6"/>
  <c r="O5" i="6"/>
  <c r="N5" i="6"/>
  <c r="M5" i="6"/>
  <c r="H5" i="6"/>
  <c r="G5" i="6"/>
  <c r="F5" i="6"/>
  <c r="O22"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H3" i="17" l="1"/>
  <c r="H4" i="6" l="1"/>
  <c r="C15" i="29" l="1"/>
  <c r="C17" i="45" l="1"/>
  <c r="D5" i="42" l="1"/>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1" i="39"/>
  <c r="N32" i="39"/>
  <c r="N21" i="39"/>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<sst xmlns="http://schemas.openxmlformats.org/spreadsheetml/2006/main" count="1708" uniqueCount="734">
  <si>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</si>
  <si>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</si>
  <si>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</si>
  <si>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</si>
  <si>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</si>
  <si>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</si>
  <si>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</si>
  <si>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</si>
  <si>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</si>
  <si>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</si>
  <si>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</si>
  <si>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</si>
  <si>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</si>
  <si>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</si>
  <si>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</si>
  <si>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</si>
  <si>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</si>
  <si>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</si>
  <si>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</si>
  <si>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</si>
  <si>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</si>
  <si>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</si>
  <si>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</si>
  <si>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</si>
  <si>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</si>
  <si>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</si>
  <si>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</si>
  <si>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</si>
  <si>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</si>
  <si>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</si>
  <si>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</si>
  <si>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</si>
  <si>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</si>
  <si>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</si>
  <si>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</si>
  <si>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</si>
  <si>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</si>
  <si>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</si>
  <si>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</si>
  <si>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</si>
  <si>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</si>
  <si>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</si>
  <si>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</si>
  <si>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</si>
  <si>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</si>
  <si>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</si>
  <si>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</si>
  <si>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</si>
  <si>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</si>
  <si>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</si>
  <si>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</si>
  <si>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</si>
  <si>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</si>
  <si>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</si>
  <si>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</si>
  <si>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</si>
  <si>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</si>
  <si>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</si>
  <si>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</si>
  <si>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</si>
  <si>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</si>
  <si>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</si>
  <si>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</si>
  <si>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</si>
  <si>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</si>
  <si>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</si>
  <si>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</si>
  <si>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</si>
  <si>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</si>
  <si>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</si>
  <si>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</si>
  <si>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</si>
  <si>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</si>
  <si>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</si>
  <si>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</si>
  <si>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</si>
  <si>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</si>
  <si>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</si>
  <si>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</si>
  <si>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</si>
  <si>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</si>
  <si>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</si>
  <si>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</si>
  <si>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</si>
  <si>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</si>
  <si>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</si>
  <si>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</si>
  <si>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</si>
  <si>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</si>
  <si>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</si>
  <si>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</si>
  <si>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</si>
  <si>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</si>
  <si>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</si>
  <si>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</si>
  <si>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</si>
  <si>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</si>
  <si>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</si>
  <si>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</si>
  <si>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</si>
  <si>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</si>
  <si>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</si>
  <si>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</si>
  <si>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</si>
  <si>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</si>
  <si>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</si>
  <si>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</si>
  <si>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</si>
  <si>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</si>
  <si>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</si>
  <si>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</si>
  <si>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</si>
  <si>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</si>
  <si>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</si>
  <si>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</si>
  <si>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</si>
  <si>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</si>
  <si>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</si>
  <si>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</si>
  <si>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</si>
  <si>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</si>
  <si>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</si>
  <si>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</si>
  <si>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</si>
  <si>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</si>
  <si>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</si>
  <si>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</si>
  <si>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</si>
  <si>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</si>
  <si>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</si>
  <si>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</si>
  <si>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</si>
  <si>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</si>
  <si>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</si>
  <si>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</si>
  <si>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</si>
  <si>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</si>
  <si>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</si>
  <si>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</si>
  <si>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</si>
  <si>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</si>
  <si>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</si>
  <si>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</si>
  <si>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</si>
  <si>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</si>
  <si>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</si>
  <si>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</si>
  <si>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</si>
  <si>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</si>
  <si>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</si>
  <si>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</si>
  <si>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</si>
  <si>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</si>
  <si>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</si>
  <si>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</si>
  <si>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</si>
  <si>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</si>
  <si>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</si>
  <si>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</si>
  <si>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</si>
  <si>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</si>
  <si>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</si>
  <si>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</si>
  <si>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</si>
  <si>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</si>
  <si>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</si>
  <si>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</si>
  <si>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</si>
  <si>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</si>
  <si>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</si>
  <si>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</si>
  <si>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</si>
  <si>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</si>
  <si>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</si>
  <si>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</si>
  <si>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</si>
  <si>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</si>
  <si>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</si>
  <si>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</si>
  <si>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</si>
  <si>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</si>
  <si>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</si>
  <si>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</si>
  <si>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</si>
  <si>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</si>
  <si>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</si>
  <si>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</si>
  <si>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</si>
  <si>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</si>
  <si>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</si>
  <si>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</si>
  <si>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</si>
  <si>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</si>
  <si>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</si>
  <si>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</si>
  <si>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</si>
  <si>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</si>
  <si>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</si>
  <si>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</si>
  <si>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</si>
  <si>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</si>
  <si>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</si>
  <si>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</si>
  <si>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</si>
  <si>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</si>
  <si>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</si>
  <si>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</si>
  <si>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</si>
  <si>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</si>
  <si>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</si>
  <si>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</si>
  <si>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</si>
  <si>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</si>
  <si>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</si>
  <si>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</si>
  <si>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</si>
  <si>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</si>
  <si>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</si>
  <si>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</si>
  <si>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</si>
  <si>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</si>
  <si>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</si>
  <si>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</si>
  <si>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</si>
  <si>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</si>
  <si>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</si>
  <si>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</si>
  <si>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</si>
  <si>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</si>
  <si>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</si>
  <si>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</si>
  <si>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</si>
  <si>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</si>
  <si>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</si>
  <si>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</si>
  <si>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</si>
  <si>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</si>
  <si>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</si>
  <si>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</si>
  <si>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</si>
  <si>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</si>
  <si>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</si>
  <si>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</si>
  <si>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</si>
  <si>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</si>
  <si>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</si>
  <si>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</si>
  <si>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</si>
  <si>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</si>
  <si>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</si>
  <si>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</si>
  <si>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</si>
  <si>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</si>
  <si>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</si>
  <si>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</si>
  <si>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</si>
  <si>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</si>
  <si>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</si>
  <si>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</si>
  <si>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</si>
  <si>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</si>
  <si>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</si>
  <si>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</si>
  <si>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</si>
  <si>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</si>
  <si>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</si>
  <si>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</si>
  <si>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</si>
  <si>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</si>
  <si>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</si>
  <si>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</si>
  <si>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</si>
  <si>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</si>
  <si>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</si>
  <si>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</si>
  <si>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</si>
  <si>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</si>
  <si>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</si>
  <si>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</si>
  <si>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</si>
  <si>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</si>
  <si>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</si>
  <si>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</si>
  <si>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</si>
  <si>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</si>
  <si>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</si>
  <si>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</si>
  <si>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</si>
  <si>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</si>
  <si>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</si>
  <si>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</si>
  <si>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</si>
  <si>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</si>
  <si>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</si>
  <si>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</si>
  <si>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</si>
  <si>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</si>
  <si>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</si>
  <si>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</si>
  <si>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</si>
  <si>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</si>
  <si>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</si>
  <si>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</si>
  <si>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</si>
  <si>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</si>
  <si>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</si>
  <si>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</si>
  <si>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</si>
  <si>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</si>
  <si>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</si>
  <si>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</si>
  <si>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</si>
  <si>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</si>
  <si>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</si>
  <si>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</si>
  <si>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</si>
  <si>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</si>
  <si>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</si>
  <si>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</si>
  <si>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</si>
  <si>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</si>
  <si>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</si>
  <si>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</si>
  <si>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</si>
  <si>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</si>
  <si>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</si>
  <si>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</si>
  <si>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</si>
  <si>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</si>
  <si>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</si>
  <si>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</si>
  <si>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</si>
  <si>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</si>
  <si>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</si>
  <si>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</si>
  <si>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</si>
  <si>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</si>
  <si>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</si>
  <si>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</si>
  <si>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</si>
  <si>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</si>
  <si>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</si>
  <si>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</si>
  <si>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</si>
  <si>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</si>
  <si>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</si>
  <si>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</si>
  <si>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</si>
  <si>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</si>
  <si>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</si>
  <si>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</si>
  <si>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</si>
  <si>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</si>
  <si>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</si>
  <si>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</si>
  <si>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</si>
  <si>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</si>
  <si>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</si>
  <si>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</si>
  <si>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</si>
  <si>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</si>
  <si>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</si>
  <si>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</si>
  <si>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</si>
  <si>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</si>
  <si>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</si>
  <si>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</si>
  <si>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</si>
  <si>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</si>
  <si>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</si>
  <si>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</si>
  <si>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</si>
  <si>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</si>
  <si>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</si>
  <si>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</si>
  <si>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</si>
  <si>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</si>
  <si>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</si>
  <si>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</si>
  <si>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</si>
  <si>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</si>
  <si>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</si>
  <si>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</si>
  <si>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</si>
  <si>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</si>
  <si>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</si>
  <si>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</si>
  <si>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</si>
  <si>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</si>
  <si>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</si>
  <si>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</si>
  <si>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</si>
  <si>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</si>
  <si>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</si>
  <si>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</si>
  <si>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</si>
  <si>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</si>
  <si>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</si>
  <si>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</si>
  <si>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</si>
  <si>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</si>
  <si>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</si>
  <si>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</si>
  <si>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</si>
  <si>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</si>
  <si>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</si>
  <si>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</si>
  <si>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</si>
  <si>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</si>
  <si>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</si>
  <si>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</si>
  <si>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</si>
  <si>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</si>
  <si>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</si>
  <si>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</si>
  <si>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</si>
  <si>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</si>
  <si>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</si>
  <si>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</si>
  <si>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</si>
  <si>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</si>
  <si>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</si>
  <si>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</si>
  <si>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</si>
  <si>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</si>
  <si>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</si>
  <si>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</si>
  <si>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</si>
  <si>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</si>
  <si>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</si>
  <si>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</si>
  <si>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</si>
  <si>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</si>
  <si>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</si>
  <si>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</si>
  <si>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</si>
  <si>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</si>
  <si>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</si>
  <si>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</si>
  <si>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</si>
  <si>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</si>
  <si>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</si>
  <si>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</si>
  <si>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</si>
  <si>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</si>
  <si>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</si>
  <si>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</si>
  <si>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</si>
  <si>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</si>
  <si>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</si>
  <si>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</si>
  <si>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</si>
  <si>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</si>
  <si>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</si>
  <si>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</si>
  <si>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</si>
  <si>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</si>
  <si>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</si>
  <si>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</si>
  <si>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</si>
  <si>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</si>
  <si>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</si>
  <si>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</si>
  <si>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</si>
  <si>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</si>
  <si>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</si>
  <si>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</si>
  <si>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</si>
  <si>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</si>
  <si>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</si>
  <si>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</si>
  <si>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</si>
  <si>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</si>
  <si>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</si>
  <si>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</si>
  <si>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</si>
  <si>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</si>
  <si>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</si>
  <si>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</si>
  <si>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</si>
  <si>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</si>
  <si>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</si>
  <si>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</si>
  <si>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</si>
  <si>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</si>
  <si>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</si>
  <si>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</si>
  <si>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</si>
  <si>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</si>
  <si>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</si>
  <si>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</si>
  <si>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</si>
  <si>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</si>
  <si>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</si>
  <si>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</si>
  <si>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sobre el total de la Isla</t>
  </si>
  <si>
    <t>Variación Interanual del Paro Total Registrado en la Isla de Tenerife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</si>
  <si>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</si>
  <si>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</si>
  <si>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</si>
  <si>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</si>
  <si>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</si>
  <si>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</si>
  <si>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</si>
  <si>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</si>
  <si>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</si>
  <si>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</si>
  <si>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</si>
  <si>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</si>
  <si>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</si>
  <si>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</si>
  <si>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</si>
  <si>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</si>
  <si>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</si>
  <si>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</si>
  <si>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</si>
  <si>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</si>
  <si>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</si>
  <si>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</si>
  <si>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</si>
  <si>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</si>
  <si>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</si>
  <si>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</si>
  <si>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</si>
  <si>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</si>
  <si>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</si>
  <si>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</si>
  <si>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</si>
  <si>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</si>
  <si>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</si>
  <si>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</si>
  <si>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</si>
  <si>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</si>
  <si>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</si>
  <si>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</si>
  <si>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</si>
  <si>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</si>
  <si>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</si>
  <si>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</si>
  <si>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</si>
  <si>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</si>
  <si>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</si>
  <si>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</si>
  <si>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</si>
  <si>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</si>
  <si>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</si>
  <si>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</si>
  <si>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</si>
  <si>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</si>
  <si>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</si>
  <si>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</si>
  <si>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</si>
  <si>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</si>
  <si>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</si>
  <si>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</si>
  <si>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</si>
  <si>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</si>
  <si>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</si>
  <si>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</si>
  <si>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</si>
  <si>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</si>
  <si>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</si>
  <si>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</si>
  <si>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</si>
  <si>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</si>
  <si>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</si>
  <si>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</si>
  <si>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</si>
  <si>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</si>
  <si>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</si>
  <si>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</si>
  <si>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</si>
  <si>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</si>
  <si>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</si>
  <si>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</si>
  <si>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</si>
  <si>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</si>
  <si>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</si>
  <si>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</si>
  <si>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</si>
  <si>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</si>
  <si>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</si>
  <si>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</si>
  <si>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</si>
  <si>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</si>
  <si>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</si>
  <si>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</si>
  <si>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</si>
  <si>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</si>
  <si>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</si>
  <si>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</si>
  <si>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</si>
  <si>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</si>
  <si>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</si>
  <si>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</si>
  <si>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</si>
  <si>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</si>
  <si>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</si>
  <si>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</si>
  <si>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</si>
  <si>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</si>
  <si>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</si>
  <si>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</si>
  <si>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</si>
  <si>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</si>
  <si>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</si>
  <si>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</si>
  <si>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</si>
  <si>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</si>
  <si>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</si>
  <si>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</si>
  <si>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</si>
  <si>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</si>
  <si>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</si>
  <si>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</si>
  <si>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</si>
  <si>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</si>
  <si>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</si>
  <si>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</si>
  <si>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</si>
  <si>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</si>
  <si>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</si>
  <si>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</si>
  <si>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</si>
  <si>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</si>
  <si>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</si>
  <si>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</si>
  <si>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</si>
  <si>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 xml:space="preserve">      2024 Marzo</t>
  </si>
  <si>
    <t xml:space="preserve">      2024 Abril</t>
  </si>
  <si>
    <t xml:space="preserve">      2024 Mayo</t>
  </si>
  <si>
    <t xml:space="preserve">      2024 Junio</t>
  </si>
  <si>
    <t xml:space="preserve">      2024 Julio</t>
  </si>
  <si>
    <t xml:space="preserve">* Datos de afiliados provisionales (P)
</t>
  </si>
  <si>
    <t xml:space="preserve">      2024 Agosto</t>
  </si>
  <si>
    <t xml:space="preserve">      2024 Septiembre</t>
  </si>
  <si>
    <t xml:space="preserve">      2024 Octubre</t>
  </si>
  <si>
    <t xml:space="preserve">      2024 Noviembre</t>
  </si>
  <si>
    <t xml:space="preserve">      2024 Diciembre</t>
  </si>
  <si>
    <t>Total 2024</t>
  </si>
  <si>
    <t>Paro 2025</t>
  </si>
  <si>
    <t>Variación 2025/2024%</t>
  </si>
  <si>
    <t>PARO REGISTRADO POR MUNICIPIOS EN LA ISLA DE TENERIFE SEGÚN NIVEL FORMATIVO (a 31 de diciembre de cada año)</t>
  </si>
  <si>
    <t>Contratos 2025</t>
  </si>
  <si>
    <t>Var 2025/2024 %</t>
  </si>
  <si>
    <t xml:space="preserve">    2025M01</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</si>
  <si>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</si>
  <si>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</si>
  <si>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</si>
  <si>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</si>
  <si>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</si>
  <si>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</si>
  <si>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</si>
  <si>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</si>
  <si>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</si>
  <si>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</si>
  <si>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</si>
  <si>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</si>
  <si>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</si>
  <si>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</si>
  <si>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</si>
  <si>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</si>
  <si>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</si>
  <si>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</si>
  <si>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</si>
  <si>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ZONA 2</t>
  </si>
  <si>
    <t>ZONA 3</t>
  </si>
  <si>
    <t xml:space="preserve">    2025M07</t>
  </si>
  <si>
    <t xml:space="preserve">      2025 Julio</t>
  </si>
  <si>
    <t xml:space="preserve">      2025 Agosto</t>
  </si>
  <si>
    <t xml:space="preserve">    2025M08</t>
  </si>
  <si>
    <t>agosto</t>
  </si>
  <si>
    <t xml:space="preserve">    2025M09</t>
  </si>
  <si>
    <t xml:space="preserve">      2025 Septiembre</t>
  </si>
  <si>
    <t xml:space="preserve">      2025 Octubre</t>
  </si>
  <si>
    <t xml:space="preserve">    2025M10</t>
  </si>
  <si>
    <t>3º Trimestre 2025
Año 2022</t>
  </si>
  <si>
    <t>3º Trimestre 2025</t>
  </si>
  <si>
    <t xml:space="preserve">      2025 Noviembre</t>
  </si>
  <si>
    <t xml:space="preserve">    2025M11</t>
  </si>
  <si>
    <t>Diciembre 2025</t>
  </si>
  <si>
    <t xml:space="preserve">      2025 Diciembre</t>
  </si>
  <si>
    <t>2025 Diciembre</t>
  </si>
  <si>
    <t>%Var. 2025/24</t>
  </si>
  <si>
    <t>Total 2025</t>
  </si>
  <si>
    <t>%Var. 2024/25</t>
  </si>
  <si>
    <t>Año 2025</t>
  </si>
  <si>
    <t xml:space="preserve">    2025M12</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</si>
  <si>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</si>
  <si>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</si>
  <si>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t>Paro registrado en la Isla de Tenerife según sectores económicos - Enero 2026</t>
  </si>
  <si>
    <t>Enero 2026</t>
  </si>
  <si>
    <t>Paro registrado en la Isla deTenerife según estudios terminados - Enero 2026</t>
  </si>
  <si>
    <t>Paro registrado en la Isla de Tenerife según ocupaciones - Enero 2026</t>
  </si>
  <si>
    <t xml:space="preserve"> Durante el mes de enero de 2026, se observa una disminución de un -0,1% en las contrataciones respecto al mes anterior, con 19 contratos menos registrados.  Respecto al año anterior, se produce  un aumento en la variación interanual en el mes de diciembre en un  1,1% respecto a enero de 2025. 
En cuanto a la distribución de las contrataciones teniendo en cuenta el sexo, 13.574 fueron firmadas por hombres (50,64%), mientras que fueron contratadas 13.233 mujeres (49,36%), lo que supone una diferencia en las contrataciones por sexo de 341 contratos en favor del sexo masculino. 
Por otro lado, se observa que de los 26.807 contratos registrados en enero de 2026, la contratación temporal representó el 60,43%, frente al 39,57% de las contrataciones indefinidas. 
</t>
  </si>
  <si>
    <t>Contratos registrados en la Isla de Tenerife según sectores económicos - Enero 2026</t>
  </si>
  <si>
    <t>Contratos registrados en la Isla deTenerife según estudios terminados  -Enero 2026</t>
  </si>
  <si>
    <t>Contratos registrados en la Isla de Tenerife según ocupaciones  - Enero 2026</t>
  </si>
  <si>
    <t>SITUACIÓN DE AFILIADOS EN ALTA POR REGÍMENES, PROVINCIAS Y AUTONOMÍAS A 30 ENERO 2026</t>
  </si>
  <si>
    <t>AFILIACIONES EN ALTA POR REGÍMENES, GÉNERO, PROVINCIAS Y COMUNIDADES AUTÓNOMAS A 30 ENERO 2026</t>
  </si>
  <si>
    <t>2025 Cuarto trimestre</t>
  </si>
  <si>
    <t>PIB pm. Índices de volumen encadenados. Canarias y España por periodos. (Revisión Estadística 2024, Base 2020)</t>
  </si>
  <si>
    <t>Evolución del PIB a precios de mercado  de Canarias a cuarto trimestre de cada año.</t>
  </si>
  <si>
    <t>2025 cuarto trimestre</t>
  </si>
  <si>
    <r>
      <rPr>
        <b/>
        <sz val="11"/>
        <rFont val="Calibri"/>
        <family val="2"/>
        <scheme val="minor"/>
      </rPr>
      <t>El Producto Interior Bruto (PIB) generado por la economía canaria registró un crecimiento interanual del 3,14% en el
cuarto trimestre de 2025 en comparación con el mismo periodo del año anterior. Este dato, conocido como la variación real del PIB, fue 0,5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0,81%, a nivel nacional la economía experimentó un
crecimiento en este trimestre del 0,77%.</t>
    </r>
    <r>
      <rPr>
        <b/>
        <sz val="11"/>
        <color rgb="FFFF0000"/>
        <rFont val="Calibri"/>
        <family val="2"/>
        <scheme val="minor"/>
      </rPr>
      <t xml:space="preserve">
</t>
    </r>
  </si>
  <si>
    <t>Contratos 2026</t>
  </si>
  <si>
    <t>Var 2026/2025 %</t>
  </si>
  <si>
    <t>Paro 2026</t>
  </si>
  <si>
    <t>Variación 2026/2025%</t>
  </si>
  <si>
    <t>La Recaudación del IGIC en Canarias en el mes de noviembre de 2025, presenta una variación interanual del -13,4%, lo que supone un aumento de 18.486.074‬ respecto al año anterior.</t>
  </si>
  <si>
    <t xml:space="preserve">      2026 Enero</t>
  </si>
  <si>
    <t>Mes Enero 2026</t>
  </si>
  <si>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2026, comenzamos el año con datos negativos en el mercado laboral respecto al mismo periodo del año anterior, así mismo, en el mes de enero observamos una variación interanual </t>
    </r>
    <r>
      <rPr>
        <b/>
        <sz val="11"/>
        <rFont val="Calibri"/>
        <family val="2"/>
        <scheme val="minor"/>
      </rPr>
      <t>negativa</t>
    </r>
    <r>
      <rPr>
        <b/>
        <sz val="11"/>
        <color theme="1"/>
        <rFont val="Calibri"/>
        <family val="2"/>
        <scheme val="minor"/>
      </rPr>
      <t xml:space="preserve"> de un -5% respecto a enero 2025  el caso de los contratos, mientras que por otro lado, los demandantes de empleo descienden en un -7% en enero 2026, respecto al mismo mes en el año anterior.
Sin embargo, en enero 2026, debido a la variación mensual positiva de 0,36%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</si>
  <si>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t xml:space="preserve">
En enero de 2026, el paro disminuye ligeramente a 62.982 personas desempleadas en Tenerife, lo que supone 7 desempleados menos en relación al mes anterior, representando una variación del -0,0%.  En relación al pasado año, enero de 2025, se observa una disminución de 4.695 personas, lo que supone un descenso anual del paro de -6,9%.
La distribución por sexos del paro en Tenerife nos indica que el mes de enero de 2026, ha aumentado en  mujeres y disminuido en hombres, el caso de las mujeres, con una variación mensual del 0,4%, mientras que en los hombres disminuye en un -0,6%. De esta forma, desempleo femenino representa el 57,68% frente al 42,32% del masculino.
</t>
  </si>
  <si>
    <t>El número de personas desempleadas en Canarias al finalizar el mes de enero 2026 es de 146.406 lo que significa un aumento en 113 personas con relación al mes anterior, representando un incremento del 0,1%. En relación al pasado año enero 2025, se observa una disminución de -10.117 personas, lo que supone una reducción del paro del -6,5%.
La distribución por sexos del paro en Canarias nos indica que aumenta el paro en las mujeres en 291 (0,3%), mientras que para los hombres disminuye en -178 (-0,3%) respecto al mes anterior. En relación al año anterior enero 2025, en los hombres desciende el paro en -4.311(-6,5%) y en las mujeres disminuye en -5.806 (-6,5%).</t>
  </si>
  <si>
    <t>Noviembre 2025</t>
  </si>
  <si>
    <t>Indice de Precios de Consumo. Base 2025 Enero 2026</t>
  </si>
  <si>
    <t xml:space="preserve">    2026M01</t>
  </si>
  <si>
    <t xml:space="preserve">La tasa de variación interanual del IPC en la Provincia de Santa Cruz de Tenerife se sitúa en el 2% en enero de 2026. La tasa de variación interanual a nivel estatal  toma el valor 2,3%.
La tasa de variación mensual de diciembre se situó en el -0,7% y deja la variación en lo que va de año en el -0,4%.
</t>
  </si>
  <si>
    <t>Evolución Mensual Indice de Precios de Consumo. Base 2025. Provincia Santa Cruz de Tenerife</t>
  </si>
  <si>
    <t xml:space="preserve">    13 Cuidado personal, protección social, y bien estar y servicios diversos</t>
  </si>
  <si>
    <t>Nota: El IPC del mes de diciembre de 2025 es el último que se calcula en base 2021. Con la publicación del índice adelantado referido al mes de enero de 2026 se implanta la nueva base 2025.
De esta forma se adelanta un año la entrada en vigor del cambio de base, que habitualmente se realiza cada cinco años, para implantar así la nueva clasificación internacional de consumo, ECOICOP v2, de manera conjunta en el IPC y en el IPCA, tal como establece el Reglamento Delegado (UE) 2024/3159 de la Comisión.
Debido a este cambio de base, los identificadores de tablas y series también se verán afectados, los usuarios que los utilicen en sus consultas tendrán que actualizarlos con la nueva publicación.</t>
  </si>
  <si>
    <t>Metodología Base 2025</t>
  </si>
  <si>
    <r>
      <t xml:space="preserve">Los recientes datos provisionales, de afiliaciones según situaciones laborales publicados por el Instituto Canario de Estadística (ISTAC), referidos al mes de diciembre de 2025, reflejan una </t>
    </r>
    <r>
      <rPr>
        <b/>
        <sz val="10"/>
        <color rgb="FFFF0000"/>
        <rFont val="Arial"/>
        <family val="2"/>
      </rPr>
      <t xml:space="preserve"> </t>
    </r>
    <r>
      <rPr>
        <b/>
        <sz val="10"/>
        <rFont val="Arial"/>
        <family val="2"/>
      </rPr>
      <t xml:space="preserve">disminución en 3.520 afiliaciones menos respecto al mes anterior de noviembre de 2025, una variación entre ambos meses del -0,82%.
</t>
    </r>
  </si>
  <si>
    <t>Acumulado 2025</t>
  </si>
  <si>
    <t>Acumulado 2026</t>
  </si>
  <si>
    <t xml:space="preserve"> Enero 2026</t>
  </si>
  <si>
    <t>E.Media</t>
  </si>
  <si>
    <t>2026/25(%)</t>
  </si>
  <si>
    <t>2026/25</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</si>
  <si>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se mantienen las variaciones interanuales positivas a lo largo del año, salvo en abril 2025 que se reducen las contrataciones en un 5,44% respecto a abril 2024. 
Comenzamos el año 2026 en la misma línea, con un 1,06% más contrataciones respecto a mismo mes en el año anterior.</t>
  </si>
  <si>
    <t>Mes Diciembre 2025</t>
  </si>
  <si>
    <t>2025 Noviembre</t>
  </si>
  <si>
    <r>
      <t xml:space="preserve">Los recientes datos de empresas inscritas a la S.S. según agragaciones de la actividad económica publicados por el Instituto Canario de Estadística (ISTAC), referidos al mes de diciembre de 2025, reflejan un </t>
    </r>
    <r>
      <rPr>
        <b/>
        <sz val="11"/>
        <rFont val="Calibri"/>
        <family val="2"/>
        <scheme val="minor"/>
      </rPr>
      <t>disminución</t>
    </r>
    <r>
      <rPr>
        <b/>
        <sz val="11"/>
        <color theme="1"/>
        <rFont val="Calibri"/>
        <family val="2"/>
        <scheme val="minor"/>
      </rPr>
      <t xml:space="preserve"> de 108 empresas menos inscritas respecto al mes anterior, una variación entre ambos meses del -0,4%.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</si>
</sst>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5">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10"/>
      <color rgb="FFFF0000"/>
      <name val="Arial"/>
      <family val="2"/>
    </font>
    <font>
      <sz val="10"/>
      <color rgb="FFFF000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88">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0" fontId="49"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2"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0" fontId="90" fillId="38"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0" fontId="104" fillId="0" borderId="0" xfId="0" applyNumberFormat="1" applyFont="1" applyFill="1" applyBorder="1" applyAlignment="1">
      <alignment horizontal="right"/>
    </xf>
    <xf numFmtId="3" fontId="6" fillId="0" borderId="80" xfId="0" applyNumberFormat="1" applyFont="1" applyBorder="1"/>
    <xf numFmtId="3" fontId="9" fillId="0" borderId="81" xfId="0" applyNumberFormat="1" applyFont="1" applyBorder="1"/>
    <xf numFmtId="3" fontId="6" fillId="0" borderId="0" xfId="14" applyNumberFormat="1" applyFont="1" applyBorder="1"/>
    <xf numFmtId="3" fontId="13" fillId="0" borderId="7" xfId="0" applyNumberFormat="1" applyFont="1" applyFill="1" applyBorder="1" applyAlignment="1"/>
    <xf numFmtId="168" fontId="23" fillId="4" borderId="0" xfId="16" applyNumberFormat="1" applyFont="1" applyFill="1" applyBorder="1" applyAlignment="1">
      <alignment horizontal="right"/>
    </xf>
    <xf numFmtId="169" fontId="23" fillId="4" borderId="0" xfId="16" applyNumberFormat="1" applyFont="1" applyFill="1" applyBorder="1" applyAlignment="1">
      <alignment horizontal="right"/>
    </xf>
    <xf numFmtId="0" fontId="9" fillId="4" borderId="0" xfId="0" applyFont="1" applyFill="1" applyBorder="1" applyAlignment="1">
      <alignment horizontal="left" vertical="center" wrapText="1"/>
    </xf>
    <xf numFmtId="0" fontId="24" fillId="4" borderId="0" xfId="16" applyFill="1"/>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90" fillId="38" borderId="0" xfId="0" applyFont="1" applyFill="1" applyAlignment="1">
      <alignment horizontal="center"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18" fillId="0" borderId="0" xfId="16" applyFont="1" applyAlignment="1">
      <alignment horizontal="left"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98" fillId="0" borderId="0" xfId="22" applyFont="1" applyFill="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7"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7.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4.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TURISMO_3!$U$39:$U$51</c:f>
              <c:numCache>
                <c:formatCode>#,##0</c:formatCode>
                <c:ptCount val="13"/>
                <c:pt idx="0">
                  <c:v>94675</c:v>
                </c:pt>
                <c:pt idx="1">
                  <c:v>93735</c:v>
                </c:pt>
                <c:pt idx="2">
                  <c:v>95065</c:v>
                </c:pt>
                <c:pt idx="3">
                  <c:v>94480</c:v>
                </c:pt>
                <c:pt idx="4">
                  <c:v>94615</c:v>
                </c:pt>
                <c:pt idx="5">
                  <c:v>94625</c:v>
                </c:pt>
                <c:pt idx="6">
                  <c:v>92910</c:v>
                </c:pt>
                <c:pt idx="7">
                  <c:v>93735</c:v>
                </c:pt>
                <c:pt idx="8">
                  <c:v>94050</c:v>
                </c:pt>
                <c:pt idx="9">
                  <c:v>94835</c:v>
                </c:pt>
                <c:pt idx="10">
                  <c:v>96465</c:v>
                </c:pt>
                <c:pt idx="11">
                  <c:v>96810</c:v>
                </c:pt>
                <c:pt idx="12">
                  <c:v>96750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TURISMO_3!$V$39:$V$51</c:f>
              <c:numCache>
                <c:formatCode>#,##0</c:formatCode>
                <c:ptCount val="13"/>
                <c:pt idx="0">
                  <c:v>6802</c:v>
                </c:pt>
                <c:pt idx="1">
                  <c:v>6725</c:v>
                </c:pt>
                <c:pt idx="2">
                  <c:v>6788</c:v>
                </c:pt>
                <c:pt idx="3">
                  <c:v>6737</c:v>
                </c:pt>
                <c:pt idx="4">
                  <c:v>6731</c:v>
                </c:pt>
                <c:pt idx="5">
                  <c:v>6743</c:v>
                </c:pt>
                <c:pt idx="6">
                  <c:v>6690</c:v>
                </c:pt>
                <c:pt idx="7">
                  <c:v>6668</c:v>
                </c:pt>
                <c:pt idx="8">
                  <c:v>6689</c:v>
                </c:pt>
                <c:pt idx="9">
                  <c:v>6711</c:v>
                </c:pt>
                <c:pt idx="10">
                  <c:v>6752</c:v>
                </c:pt>
                <c:pt idx="11">
                  <c:v>6828</c:v>
                </c:pt>
                <c:pt idx="12">
                  <c:v>6824</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TURISMO_3!$L$15:$L$51</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TURISMO_3!$M$15:$M$51</c:f>
              <c:numCache>
                <c:formatCode>#,##0</c:formatCode>
                <c:ptCount val="37"/>
                <c:pt idx="0">
                  <c:v>10223</c:v>
                </c:pt>
                <c:pt idx="1">
                  <c:v>8734</c:v>
                </c:pt>
                <c:pt idx="2">
                  <c:v>10918</c:v>
                </c:pt>
                <c:pt idx="3">
                  <c:v>8301</c:v>
                </c:pt>
                <c:pt idx="4">
                  <c:v>8833</c:v>
                </c:pt>
                <c:pt idx="5">
                  <c:v>10360</c:v>
                </c:pt>
                <c:pt idx="6">
                  <c:v>10892</c:v>
                </c:pt>
                <c:pt idx="7">
                  <c:v>10403</c:v>
                </c:pt>
                <c:pt idx="8">
                  <c:v>10900</c:v>
                </c:pt>
                <c:pt idx="9">
                  <c:v>12230</c:v>
                </c:pt>
                <c:pt idx="10">
                  <c:v>12011</c:v>
                </c:pt>
                <c:pt idx="11">
                  <c:v>10014</c:v>
                </c:pt>
                <c:pt idx="12">
                  <c:v>10711</c:v>
                </c:pt>
                <c:pt idx="13">
                  <c:v>10405</c:v>
                </c:pt>
                <c:pt idx="14">
                  <c:v>10513</c:v>
                </c:pt>
                <c:pt idx="15">
                  <c:v>11127</c:v>
                </c:pt>
                <c:pt idx="16">
                  <c:v>9929</c:v>
                </c:pt>
                <c:pt idx="17">
                  <c:v>11124</c:v>
                </c:pt>
                <c:pt idx="18">
                  <c:v>14258</c:v>
                </c:pt>
                <c:pt idx="19">
                  <c:v>12047</c:v>
                </c:pt>
                <c:pt idx="20">
                  <c:v>13067</c:v>
                </c:pt>
                <c:pt idx="21">
                  <c:v>14071</c:v>
                </c:pt>
                <c:pt idx="22">
                  <c:v>12582</c:v>
                </c:pt>
                <c:pt idx="23">
                  <c:v>11051</c:v>
                </c:pt>
                <c:pt idx="24">
                  <c:v>12235</c:v>
                </c:pt>
                <c:pt idx="25">
                  <c:v>10490</c:v>
                </c:pt>
                <c:pt idx="26">
                  <c:v>11944</c:v>
                </c:pt>
                <c:pt idx="27">
                  <c:v>10508</c:v>
                </c:pt>
                <c:pt idx="28">
                  <c:v>10901</c:v>
                </c:pt>
                <c:pt idx="29">
                  <c:v>12090</c:v>
                </c:pt>
                <c:pt idx="30">
                  <c:v>13911</c:v>
                </c:pt>
                <c:pt idx="31">
                  <c:v>13485</c:v>
                </c:pt>
                <c:pt idx="32">
                  <c:v>13685</c:v>
                </c:pt>
                <c:pt idx="33">
                  <c:v>14648</c:v>
                </c:pt>
                <c:pt idx="34">
                  <c:v>12541</c:v>
                </c:pt>
                <c:pt idx="35">
                  <c:v>11533</c:v>
                </c:pt>
                <c:pt idx="36">
                  <c:v>11574</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TURISMO_3!$L$15:$L$51</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TURISMO_3!$N$15:$N$51</c:f>
              <c:numCache>
                <c:formatCode>#,##0</c:formatCode>
                <c:ptCount val="37"/>
                <c:pt idx="0">
                  <c:v>16584</c:v>
                </c:pt>
                <c:pt idx="1">
                  <c:v>16619</c:v>
                </c:pt>
                <c:pt idx="2">
                  <c:v>16313</c:v>
                </c:pt>
                <c:pt idx="3">
                  <c:v>16116</c:v>
                </c:pt>
                <c:pt idx="4">
                  <c:v>15893</c:v>
                </c:pt>
                <c:pt idx="5">
                  <c:v>15629</c:v>
                </c:pt>
                <c:pt idx="6">
                  <c:v>15303</c:v>
                </c:pt>
                <c:pt idx="7">
                  <c:v>15485</c:v>
                </c:pt>
                <c:pt idx="8">
                  <c:v>15235</c:v>
                </c:pt>
                <c:pt idx="9">
                  <c:v>15532</c:v>
                </c:pt>
                <c:pt idx="10">
                  <c:v>15312</c:v>
                </c:pt>
                <c:pt idx="11">
                  <c:v>14969</c:v>
                </c:pt>
                <c:pt idx="12">
                  <c:v>15228</c:v>
                </c:pt>
                <c:pt idx="13">
                  <c:v>15255</c:v>
                </c:pt>
                <c:pt idx="14">
                  <c:v>14633</c:v>
                </c:pt>
                <c:pt idx="15">
                  <c:v>15106</c:v>
                </c:pt>
                <c:pt idx="16">
                  <c:v>15213</c:v>
                </c:pt>
                <c:pt idx="17">
                  <c:v>15031</c:v>
                </c:pt>
                <c:pt idx="18">
                  <c:v>14714</c:v>
                </c:pt>
                <c:pt idx="19">
                  <c:v>14624</c:v>
                </c:pt>
                <c:pt idx="20">
                  <c:v>14439</c:v>
                </c:pt>
                <c:pt idx="21">
                  <c:v>14577</c:v>
                </c:pt>
                <c:pt idx="22">
                  <c:v>14515</c:v>
                </c:pt>
                <c:pt idx="23">
                  <c:v>14206</c:v>
                </c:pt>
                <c:pt idx="24">
                  <c:v>14182</c:v>
                </c:pt>
                <c:pt idx="25">
                  <c:v>14331</c:v>
                </c:pt>
                <c:pt idx="26">
                  <c:v>14419</c:v>
                </c:pt>
                <c:pt idx="27">
                  <c:v>14323</c:v>
                </c:pt>
                <c:pt idx="28">
                  <c:v>14156</c:v>
                </c:pt>
                <c:pt idx="29">
                  <c:v>13944</c:v>
                </c:pt>
                <c:pt idx="30">
                  <c:v>13684</c:v>
                </c:pt>
                <c:pt idx="31">
                  <c:v>13629</c:v>
                </c:pt>
                <c:pt idx="32">
                  <c:v>13366</c:v>
                </c:pt>
                <c:pt idx="33">
                  <c:v>13722</c:v>
                </c:pt>
                <c:pt idx="34">
                  <c:v>13598</c:v>
                </c:pt>
                <c:pt idx="35">
                  <c:v>13361</c:v>
                </c:pt>
                <c:pt idx="36">
                  <c:v>13168</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(2026</a:t>
            </a:r>
            <a:r>
              <a:rPr lang="es-ES" b="1" baseline="0">
                <a:solidFill>
                  <a:schemeClr val="tx2">
                    <a:lumMod val="50000"/>
                  </a:schemeClr>
                </a:solidFill>
              </a:rPr>
              <a:t> - 2025)</a:t>
            </a:r>
            <a:endParaRPr lang="es-ES" b="1">
              <a:solidFill>
                <a:schemeClr val="tx2">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2025</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2026</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196510</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'!$F$6:$F$18</c:f>
              <c:numCache>
                <c:formatCode>#,##0</c:formatCode>
                <c:ptCount val="13"/>
                <c:pt idx="0">
                  <c:v>62982</c:v>
                </c:pt>
                <c:pt idx="12">
                  <c:v>62989</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'!$B$6:$B$18</c:f>
              <c:numCache>
                <c:formatCode>#,##0</c:formatCode>
                <c:ptCount val="13"/>
                <c:pt idx="0">
                  <c:v>26652</c:v>
                </c:pt>
                <c:pt idx="12">
                  <c:v>26800</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'!$C$6:$C$18</c:f>
              <c:numCache>
                <c:formatCode>#,##0</c:formatCode>
                <c:ptCount val="13"/>
                <c:pt idx="0">
                  <c:v>36330</c:v>
                </c:pt>
                <c:pt idx="12">
                  <c:v>36189</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'!$J$6:$J$18</c:f>
              <c:numCache>
                <c:formatCode>#,##0</c:formatCode>
                <c:ptCount val="13"/>
                <c:pt idx="0">
                  <c:v>58134</c:v>
                </c:pt>
                <c:pt idx="1">
                  <c:v>53523</c:v>
                </c:pt>
                <c:pt idx="2">
                  <c:v>49494</c:v>
                </c:pt>
                <c:pt idx="3">
                  <c:v>45576</c:v>
                </c:pt>
                <c:pt idx="4" formatCode="_-* #,##0_-;\-* #,##0_-;_-* &quot;-&quot;??_-;_-@_-">
                  <c:v>41129</c:v>
                </c:pt>
                <c:pt idx="5">
                  <c:v>39836</c:v>
                </c:pt>
                <c:pt idx="6">
                  <c:v>40983</c:v>
                </c:pt>
                <c:pt idx="7">
                  <c:v>56457</c:v>
                </c:pt>
                <c:pt idx="8">
                  <c:v>39466</c:v>
                </c:pt>
                <c:pt idx="9">
                  <c:v>34720</c:v>
                </c:pt>
                <c:pt idx="10">
                  <c:v>31445</c:v>
                </c:pt>
                <c:pt idx="11">
                  <c:v>28787</c:v>
                </c:pt>
                <c:pt idx="12">
                  <c:v>26652</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'!$K$6:$K$18</c:f>
              <c:numCache>
                <c:formatCode>#,##0</c:formatCode>
                <c:ptCount val="13"/>
                <c:pt idx="0">
                  <c:v>56797</c:v>
                </c:pt>
                <c:pt idx="1">
                  <c:v>54850</c:v>
                </c:pt>
                <c:pt idx="2">
                  <c:v>53655</c:v>
                </c:pt>
                <c:pt idx="3">
                  <c:v>52375</c:v>
                </c:pt>
                <c:pt idx="4" formatCode="_-* #,##0_-;\-* #,##0_-;_-* &quot;-&quot;??_-;_-@_-">
                  <c:v>50921</c:v>
                </c:pt>
                <c:pt idx="5">
                  <c:v>49947</c:v>
                </c:pt>
                <c:pt idx="6">
                  <c:v>50406</c:v>
                </c:pt>
                <c:pt idx="7">
                  <c:v>65878</c:v>
                </c:pt>
                <c:pt idx="8">
                  <c:v>50035</c:v>
                </c:pt>
                <c:pt idx="9">
                  <c:v>45764</c:v>
                </c:pt>
                <c:pt idx="10">
                  <c:v>41598</c:v>
                </c:pt>
                <c:pt idx="11">
                  <c:v>38890</c:v>
                </c:pt>
                <c:pt idx="12">
                  <c:v>36330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cat>
          <c:val>
            <c:numRef>
              <c:f>'PARO_1 '!$N$6:$N$18</c:f>
              <c:numCache>
                <c:formatCode>#,##0</c:formatCode>
                <c:ptCount val="13"/>
                <c:pt idx="0">
                  <c:v>114931</c:v>
                </c:pt>
                <c:pt idx="1">
                  <c:v>108373</c:v>
                </c:pt>
                <c:pt idx="2">
                  <c:v>103149</c:v>
                </c:pt>
                <c:pt idx="3">
                  <c:v>97951</c:v>
                </c:pt>
                <c:pt idx="4">
                  <c:v>92050</c:v>
                </c:pt>
                <c:pt idx="5">
                  <c:v>89783</c:v>
                </c:pt>
                <c:pt idx="6">
                  <c:v>91389</c:v>
                </c:pt>
                <c:pt idx="7">
                  <c:v>122335</c:v>
                </c:pt>
                <c:pt idx="8">
                  <c:v>89501</c:v>
                </c:pt>
                <c:pt idx="9">
                  <c:v>80484</c:v>
                </c:pt>
                <c:pt idx="10">
                  <c:v>73043</c:v>
                </c:pt>
                <c:pt idx="11">
                  <c:v>67677</c:v>
                </c:pt>
                <c:pt idx="12">
                  <c:v>62982</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2023</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2024</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2025</c:v>
                </c:pt>
              </c:strCache>
            </c:strRef>
          </c:tx>
          <c:marker>
            <c:symbol val="none"/>
          </c:marker>
          <c:val>
            <c:numRef>
              <c:f>'PARO_1 '!$L$42:$L$53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2026</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62982</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Enero 2026</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Enero 2026</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4631</c:v>
                </c:pt>
                <c:pt idx="1">
                  <c:v>899</c:v>
                </c:pt>
                <c:pt idx="2">
                  <c:v>2225</c:v>
                </c:pt>
                <c:pt idx="3">
                  <c:v>5201</c:v>
                </c:pt>
                <c:pt idx="4">
                  <c:v>10892</c:v>
                </c:pt>
                <c:pt idx="5">
                  <c:v>9704</c:v>
                </c:pt>
                <c:pt idx="6">
                  <c:v>29430</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2023</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2024</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2026</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419664</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Enero 2026</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Enero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113</c:v>
                </c:pt>
                <c:pt idx="1">
                  <c:v>33078</c:v>
                </c:pt>
                <c:pt idx="2">
                  <c:v>21183</c:v>
                </c:pt>
                <c:pt idx="3">
                  <c:v>4459</c:v>
                </c:pt>
                <c:pt idx="4">
                  <c:v>4149</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Enero 2026</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Enero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EE-401B-B6EC-2406905ACF73}"/>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DEE-401B-B6EC-2406905ACF73}"/>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DEE-401B-B6EC-2406905ACF73}"/>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52</c:v>
                </c:pt>
                <c:pt idx="1">
                  <c:v>313</c:v>
                </c:pt>
                <c:pt idx="2">
                  <c:v>4091</c:v>
                </c:pt>
                <c:pt idx="3">
                  <c:v>3995</c:v>
                </c:pt>
                <c:pt idx="4">
                  <c:v>7079</c:v>
                </c:pt>
                <c:pt idx="5">
                  <c:v>22694</c:v>
                </c:pt>
                <c:pt idx="6">
                  <c:v>754</c:v>
                </c:pt>
                <c:pt idx="7">
                  <c:v>5239</c:v>
                </c:pt>
                <c:pt idx="8">
                  <c:v>2043</c:v>
                </c:pt>
                <c:pt idx="9">
                  <c:v>16722</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Enero 2026</a:t>
            </a:r>
          </a:p>
        </c:rich>
      </c:tx>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3043</c:v>
                </c:pt>
                <c:pt idx="1">
                  <c:v>2431</c:v>
                </c:pt>
                <c:pt idx="2">
                  <c:v>26991</c:v>
                </c:pt>
                <c:pt idx="3">
                  <c:v>482</c:v>
                </c:pt>
                <c:pt idx="4">
                  <c:v>2639</c:v>
                </c:pt>
                <c:pt idx="5">
                  <c:v>288</c:v>
                </c:pt>
                <c:pt idx="6">
                  <c:v>26652</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3852</c:v>
                </c:pt>
                <c:pt idx="1">
                  <c:v>3299</c:v>
                </c:pt>
                <c:pt idx="2">
                  <c:v>36057</c:v>
                </c:pt>
                <c:pt idx="3">
                  <c:v>480</c:v>
                </c:pt>
                <c:pt idx="4">
                  <c:v>3541</c:v>
                </c:pt>
                <c:pt idx="5">
                  <c:v>321</c:v>
                </c:pt>
                <c:pt idx="6">
                  <c:v>36330</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CONTRATOS_1!$B$3:$B$15</c:f>
              <c:numCache>
                <c:formatCode>#,##0</c:formatCode>
                <c:ptCount val="13"/>
                <c:pt idx="0">
                  <c:v>13574</c:v>
                </c:pt>
                <c:pt idx="12">
                  <c:v>12972</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CONTRATOS_1!$C$3:$C$15</c:f>
              <c:numCache>
                <c:formatCode>#,##0</c:formatCode>
                <c:ptCount val="13"/>
                <c:pt idx="0">
                  <c:v>13233</c:v>
                </c:pt>
                <c:pt idx="12">
                  <c:v>13854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CONTRATOS_1!$D$3:$D$15</c:f>
              <c:numCache>
                <c:formatCode>#,##0</c:formatCode>
                <c:ptCount val="13"/>
                <c:pt idx="0">
                  <c:v>10608</c:v>
                </c:pt>
                <c:pt idx="12">
                  <c:v>9179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CONTRATOS_1!$E$3:$E$15</c:f>
              <c:numCache>
                <c:formatCode>#,##0</c:formatCode>
                <c:ptCount val="13"/>
                <c:pt idx="0">
                  <c:v>16199</c:v>
                </c:pt>
                <c:pt idx="12">
                  <c:v>17647</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26807</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CONTRATOS_1!$F$3:$F$15</c:f>
              <c:numCache>
                <c:formatCode>#,##0</c:formatCode>
                <c:ptCount val="13"/>
                <c:pt idx="0">
                  <c:v>26807</c:v>
                </c:pt>
                <c:pt idx="12">
                  <c:v>26826</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Enero 2026</a:t>
            </a:r>
            <a:endParaRPr lang="en-US">
              <a:solidFill>
                <a:schemeClr val="accent5">
                  <a:lumMod val="50000"/>
                </a:schemeClr>
              </a:solidFill>
            </a:endParaRP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Enero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427</c:v>
                </c:pt>
                <c:pt idx="1">
                  <c:v>850</c:v>
                </c:pt>
                <c:pt idx="2">
                  <c:v>1285</c:v>
                </c:pt>
                <c:pt idx="3">
                  <c:v>3778</c:v>
                </c:pt>
                <c:pt idx="4">
                  <c:v>9067</c:v>
                </c:pt>
                <c:pt idx="5">
                  <c:v>11400</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Enero 2026</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Enero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717</c:v>
                </c:pt>
                <c:pt idx="1">
                  <c:v>7079</c:v>
                </c:pt>
                <c:pt idx="2">
                  <c:v>14926</c:v>
                </c:pt>
                <c:pt idx="3">
                  <c:v>3020</c:v>
                </c:pt>
                <c:pt idx="4">
                  <c:v>1034</c:v>
                </c:pt>
                <c:pt idx="5" formatCode="General">
                  <c:v>31</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2023</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2026</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3027439</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ENERO 2026</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Enero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48</c:v>
                </c:pt>
                <c:pt idx="2">
                  <c:v>2161</c:v>
                </c:pt>
                <c:pt idx="3">
                  <c:v>2305</c:v>
                </c:pt>
                <c:pt idx="4">
                  <c:v>1470</c:v>
                </c:pt>
                <c:pt idx="5">
                  <c:v>9640</c:v>
                </c:pt>
                <c:pt idx="6">
                  <c:v>80</c:v>
                </c:pt>
                <c:pt idx="7">
                  <c:v>1580</c:v>
                </c:pt>
                <c:pt idx="8">
                  <c:v>1114</c:v>
                </c:pt>
                <c:pt idx="9">
                  <c:v>8409</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2026M01</c:v>
                </c:pt>
                <c:pt idx="1">
                  <c:v>    2025M12</c:v>
                </c:pt>
                <c:pt idx="2">
                  <c:v>    2025M11</c:v>
                </c:pt>
                <c:pt idx="3">
                  <c:v>    2025M10</c:v>
                </c:pt>
                <c:pt idx="4">
                  <c:v>    2025M09</c:v>
                </c:pt>
                <c:pt idx="5">
                  <c:v>    2025M08</c:v>
                </c:pt>
                <c:pt idx="6">
                  <c:v>    2025M07</c:v>
                </c:pt>
                <c:pt idx="7">
                  <c:v>    2025M06</c:v>
                </c:pt>
                <c:pt idx="8">
                  <c:v>    2025M05</c:v>
                </c:pt>
                <c:pt idx="9">
                  <c:v>    2025M04</c:v>
                </c:pt>
                <c:pt idx="10">
                  <c:v>    2025M03</c:v>
                </c:pt>
                <c:pt idx="11">
                  <c:v>    2025M02</c:v>
                </c:pt>
                <c:pt idx="12">
                  <c:v>    2025M01</c:v>
                </c:pt>
              </c:strCache>
            </c:strRef>
          </c:cat>
          <c:val>
            <c:numRef>
              <c:f>IPC_2!$B$5:$B$17</c:f>
              <c:numCache>
                <c:formatCode>General</c:formatCode>
                <c:ptCount val="13"/>
                <c:pt idx="0" formatCode="#,##0.000">
                  <c:v>100.752</c:v>
                </c:pt>
                <c:pt idx="1">
                  <c:v>101.429</c:v>
                </c:pt>
                <c:pt idx="2" formatCode="#,##0.000">
                  <c:v>100.836</c:v>
                </c:pt>
                <c:pt idx="3" formatCode="#,##0.000">
                  <c:v>100.488</c:v>
                </c:pt>
                <c:pt idx="4" formatCode="#,##0.000">
                  <c:v>99.84</c:v>
                </c:pt>
                <c:pt idx="5" formatCode="#,##0.000">
                  <c:v>100.464</c:v>
                </c:pt>
                <c:pt idx="6" formatCode="#,##0.000">
                  <c:v>100.265</c:v>
                </c:pt>
                <c:pt idx="7" formatCode="#,##0.000">
                  <c:v>100.197</c:v>
                </c:pt>
                <c:pt idx="8" formatCode="#,##0.000">
                  <c:v>99.754999999999995</c:v>
                </c:pt>
                <c:pt idx="9" formatCode="#,##0.000">
                  <c:v>99.789000000000001</c:v>
                </c:pt>
                <c:pt idx="10" formatCode="#,##0.000">
                  <c:v>99.067999999999998</c:v>
                </c:pt>
                <c:pt idx="11" formatCode="#,##0.000">
                  <c:v>99.106999999999999</c:v>
                </c:pt>
                <c:pt idx="12" formatCode="#,##0.000">
                  <c:v>98.762</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pt idx="10">
                  <c:v>2282675454</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3.14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37460</c:v>
                </c:pt>
                <c:pt idx="1">
                  <c:v>4215</c:v>
                </c:pt>
                <c:pt idx="2">
                  <c:v>2235</c:v>
                </c:pt>
                <c:pt idx="3">
                  <c:v>34235</c:v>
                </c:pt>
                <c:pt idx="4">
                  <c:v>1240</c:v>
                </c:pt>
                <c:pt idx="5">
                  <c:v>6735</c:v>
                </c:pt>
                <c:pt idx="6">
                  <c:v>480</c:v>
                </c:pt>
                <c:pt idx="7">
                  <c:v>1225</c:v>
                </c:pt>
                <c:pt idx="8">
                  <c:v>15645</c:v>
                </c:pt>
                <c:pt idx="9">
                  <c:v>1155</c:v>
                </c:pt>
                <c:pt idx="10">
                  <c:v>7555</c:v>
                </c:pt>
                <c:pt idx="11">
                  <c:v>6420</c:v>
                </c:pt>
                <c:pt idx="12">
                  <c:v>5440</c:v>
                </c:pt>
                <c:pt idx="13">
                  <c:v>71695</c:v>
                </c:pt>
                <c:pt idx="14">
                  <c:v>1965</c:v>
                </c:pt>
                <c:pt idx="15">
                  <c:v>12520</c:v>
                </c:pt>
                <c:pt idx="16">
                  <c:v>16320</c:v>
                </c:pt>
                <c:pt idx="17">
                  <c:v>7535</c:v>
                </c:pt>
                <c:pt idx="18">
                  <c:v>7165</c:v>
                </c:pt>
                <c:pt idx="19">
                  <c:v>820</c:v>
                </c:pt>
                <c:pt idx="20">
                  <c:v>10045</c:v>
                </c:pt>
                <c:pt idx="21">
                  <c:v>151140</c:v>
                </c:pt>
                <c:pt idx="22">
                  <c:v>3515</c:v>
                </c:pt>
                <c:pt idx="23">
                  <c:v>4175</c:v>
                </c:pt>
                <c:pt idx="24">
                  <c:v>1790</c:v>
                </c:pt>
                <c:pt idx="25">
                  <c:v>1160</c:v>
                </c:pt>
                <c:pt idx="26">
                  <c:v>6795</c:v>
                </c:pt>
                <c:pt idx="27" formatCode="General">
                  <c:v>480</c:v>
                </c:pt>
                <c:pt idx="28">
                  <c:v>2180</c:v>
                </c:pt>
                <c:pt idx="29">
                  <c:v>1775</c:v>
                </c:pt>
                <c:pt idx="30" formatCode="General">
                  <c:v>615</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Diciembre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958</c:v>
                </c:pt>
                <c:pt idx="1">
                  <c:v>1304</c:v>
                </c:pt>
                <c:pt idx="2">
                  <c:v>2675</c:v>
                </c:pt>
                <c:pt idx="3">
                  <c:v>22922</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Diciembre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899</c:v>
                </c:pt>
                <c:pt idx="1">
                  <c:v>1476</c:v>
                </c:pt>
                <c:pt idx="2">
                  <c:v>3933</c:v>
                </c:pt>
                <c:pt idx="3">
                  <c:v>1456</c:v>
                </c:pt>
                <c:pt idx="4">
                  <c:v>78</c:v>
                </c:pt>
                <c:pt idx="5">
                  <c:v>17</c:v>
                </c:pt>
                <c:pt idx="6">
                  <c:v>238</c:v>
                </c:pt>
                <c:pt idx="7">
                  <c:v>56</c:v>
                </c:pt>
                <c:pt idx="8">
                  <c:v>4719</c:v>
                </c:pt>
                <c:pt idx="9">
                  <c:v>37</c:v>
                </c:pt>
                <c:pt idx="10">
                  <c:v>159</c:v>
                </c:pt>
                <c:pt idx="11">
                  <c:v>55</c:v>
                </c:pt>
                <c:pt idx="12">
                  <c:v>309</c:v>
                </c:pt>
                <c:pt idx="13">
                  <c:v>51</c:v>
                </c:pt>
                <c:pt idx="14">
                  <c:v>45</c:v>
                </c:pt>
                <c:pt idx="15">
                  <c:v>259</c:v>
                </c:pt>
                <c:pt idx="16">
                  <c:v>909</c:v>
                </c:pt>
                <c:pt idx="17">
                  <c:v>1136</c:v>
                </c:pt>
                <c:pt idx="18">
                  <c:v>282</c:v>
                </c:pt>
                <c:pt idx="19">
                  <c:v>50</c:v>
                </c:pt>
                <c:pt idx="20">
                  <c:v>184</c:v>
                </c:pt>
                <c:pt idx="21">
                  <c:v>289</c:v>
                </c:pt>
                <c:pt idx="22">
                  <c:v>273</c:v>
                </c:pt>
                <c:pt idx="23">
                  <c:v>44</c:v>
                </c:pt>
                <c:pt idx="24">
                  <c:v>203</c:v>
                </c:pt>
                <c:pt idx="25">
                  <c:v>1057</c:v>
                </c:pt>
                <c:pt idx="26">
                  <c:v>0</c:v>
                </c:pt>
                <c:pt idx="27">
                  <c:v>721</c:v>
                </c:pt>
                <c:pt idx="28">
                  <c:v>821</c:v>
                </c:pt>
                <c:pt idx="29">
                  <c:v>212</c:v>
                </c:pt>
                <c:pt idx="30">
                  <c:v>239</c:v>
                </c:pt>
                <c:pt idx="31">
                  <c:v>574</c:v>
                </c:pt>
                <c:pt idx="32">
                  <c:v>371</c:v>
                </c:pt>
                <c:pt idx="33">
                  <c:v>102</c:v>
                </c:pt>
                <c:pt idx="34">
                  <c:v>1240</c:v>
                </c:pt>
                <c:pt idx="35">
                  <c:v>424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Enero 2026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2023</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#,##0_);\(#,##0\)</c:formatCode>
                <c:ptCount val="1"/>
                <c:pt idx="0">
                  <c:v>2756791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2024</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TURISMO_2!$J$4</c:f>
              <c:numCache>
                <c:formatCode>#,##0_);\(#,##0\)</c:formatCode>
                <c:ptCount val="1"/>
                <c:pt idx="0">
                  <c:v>3082384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2025</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TURISMO_2!$K$4</c:f>
              <c:numCache>
                <c:formatCode>#,##0_);\(#,##0\)</c:formatCode>
                <c:ptCount val="1"/>
                <c:pt idx="0">
                  <c:v>3088969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2026</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TURISMO_2!$L$4</c:f>
              <c:numCache>
                <c:formatCode>#,##0_);\(#,##0\)</c:formatCode>
                <c:ptCount val="1"/>
                <c:pt idx="0">
                  <c:v>3027439</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Enero 2026</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552</c:v>
                </c:pt>
                <c:pt idx="1">
                  <c:v>74</c:v>
                </c:pt>
                <c:pt idx="2">
                  <c:v>22</c:v>
                </c:pt>
                <c:pt idx="3">
                  <c:v>5720</c:v>
                </c:pt>
                <c:pt idx="4">
                  <c:v>3347</c:v>
                </c:pt>
                <c:pt idx="5">
                  <c:v>90</c:v>
                </c:pt>
                <c:pt idx="6">
                  <c:v>174</c:v>
                </c:pt>
                <c:pt idx="7">
                  <c:v>82</c:v>
                </c:pt>
                <c:pt idx="8">
                  <c:v>947</c:v>
                </c:pt>
                <c:pt idx="9">
                  <c:v>10</c:v>
                </c:pt>
                <c:pt idx="10">
                  <c:v>33</c:v>
                </c:pt>
                <c:pt idx="11">
                  <c:v>523</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885</c:v>
                </c:pt>
                <c:pt idx="1">
                  <c:v>135</c:v>
                </c:pt>
                <c:pt idx="2">
                  <c:v>118</c:v>
                </c:pt>
                <c:pt idx="3">
                  <c:v>2721</c:v>
                </c:pt>
                <c:pt idx="4">
                  <c:v>6983</c:v>
                </c:pt>
                <c:pt idx="5">
                  <c:v>452</c:v>
                </c:pt>
                <c:pt idx="6">
                  <c:v>343</c:v>
                </c:pt>
                <c:pt idx="7">
                  <c:v>204</c:v>
                </c:pt>
                <c:pt idx="8">
                  <c:v>392</c:v>
                </c:pt>
                <c:pt idx="9">
                  <c:v>56</c:v>
                </c:pt>
                <c:pt idx="10">
                  <c:v>98</c:v>
                </c:pt>
                <c:pt idx="11">
                  <c:v>781</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2025</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31655</c:v>
                </c:pt>
                <c:pt idx="1">
                  <c:v>39175</c:v>
                </c:pt>
                <c:pt idx="2">
                  <c:v>0</c:v>
                </c:pt>
                <c:pt idx="3">
                  <c:v>8215</c:v>
                </c:pt>
                <c:pt idx="4">
                  <c:v>1430</c:v>
                </c:pt>
                <c:pt idx="5">
                  <c:v>3415</c:v>
                </c:pt>
                <c:pt idx="6">
                  <c:v>1670</c:v>
                </c:pt>
                <c:pt idx="7">
                  <c:v>2470</c:v>
                </c:pt>
                <c:pt idx="8">
                  <c:v>2830</c:v>
                </c:pt>
                <c:pt idx="9">
                  <c:v>5890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2025</a:t>
            </a:r>
            <a:endParaRPr lang="en-U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508</c:v>
                </c:pt>
                <c:pt idx="1">
                  <c:v>4211</c:v>
                </c:pt>
                <c:pt idx="2" formatCode="General">
                  <c:v>0</c:v>
                </c:pt>
                <c:pt idx="3" formatCode="General">
                  <c:v>1046</c:v>
                </c:pt>
                <c:pt idx="4" formatCode="General">
                  <c:v>73</c:v>
                </c:pt>
                <c:pt idx="5" formatCode="General">
                  <c:v>46</c:v>
                </c:pt>
                <c:pt idx="6" formatCode="General">
                  <c:v>128</c:v>
                </c:pt>
                <c:pt idx="7" formatCode="General">
                  <c:v>203</c:v>
                </c:pt>
                <c:pt idx="8" formatCode="General">
                  <c:v>151</c:v>
                </c:pt>
                <c:pt idx="9" formatCode="General">
                  <c:v>458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4790" y="443223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45</xdr:row>
      <xdr:rowOff>1</xdr:rowOff>
    </xdr:from>
    <xdr:to>
      <xdr:col>12</xdr:col>
      <xdr:colOff>540702</xdr:colOff>
      <xdr:row>52</xdr:row>
      <xdr:rowOff>131701</xdr:rowOff>
    </xdr:to>
    <xdr:grpSp>
      <xdr:nvGrpSpPr>
        <xdr:cNvPr id="2" name="Grupo 1">
          <a:hlinkClick xmlns:r="http://schemas.openxmlformats.org/officeDocument/2006/relationships" r:id="rId1" tooltip="VOLVER AL ÍNDICE"/>
        </xdr:cNvPr>
        <xdr:cNvGrpSpPr/>
      </xdr:nvGrpSpPr>
      <xdr:grpSpPr>
        <a:xfrm>
          <a:off x="10227177" y="980122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116962</xdr:colOff>
      <xdr:row>24</xdr:row>
      <xdr:rowOff>180065</xdr:rowOff>
    </xdr:from>
    <xdr:to>
      <xdr:col>6</xdr:col>
      <xdr:colOff>486056</xdr:colOff>
      <xdr:row>43</xdr:row>
      <xdr:rowOff>182445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68</xdr:row>
      <xdr:rowOff>84667</xdr:rowOff>
    </xdr:from>
    <xdr:to>
      <xdr:col>1</xdr:col>
      <xdr:colOff>802891</xdr:colOff>
      <xdr:row>75</xdr:row>
      <xdr:rowOff>120387</xdr:rowOff>
    </xdr:to>
    <xdr:grpSp>
      <xdr:nvGrpSpPr>
        <xdr:cNvPr id="2" name="Grupo 1">
          <a:hlinkClick xmlns:r="http://schemas.openxmlformats.org/officeDocument/2006/relationships" r:id="rId1" tooltip="VOLVER AL ÍNDICE"/>
        </xdr:cNvPr>
        <xdr:cNvGrpSpPr/>
      </xdr:nvGrpSpPr>
      <xdr:grpSpPr>
        <a:xfrm>
          <a:off x="5442857" y="12107334"/>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52896" y="28664430"/>
          <a:ext cx="8028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6475" y="1756304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69525" y="17025976"/>
          <a:ext cx="802800" cy="1153048"/>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0882"/>
          <a:ext cx="802800" cy="1183483"/>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485775</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metodologia/t25/principales_caracteristicas_base_2025.pdf" TargetMode="External" Type="http://schemas.openxmlformats.org/officeDocument/2006/relationships/hyperlink"/><Relationship Id="rId2" Target="../printerSettings/printerSettings19.bin" Type="http://schemas.openxmlformats.org/officeDocument/2006/relationships/printerSettings"/><Relationship Id="rId3"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tabSelected="1" zoomScale="55" zoomScaleNormal="55" workbookViewId="0">
      <selection activeCell="A25" sqref="A25"/>
    </sheetView>
  </sheetViews>
  <sheetFormatPr baseColWidth="10" defaultRowHeight="15"/>
  <cols>
    <col min="1" max="1" width="26.5703125" style="285" customWidth="1"/>
    <col min="2" max="2" width="20.28515625" style="140" customWidth="1"/>
    <col min="3" max="15" width="11.42578125" style="140"/>
    <col min="16" max="16" width="43.28515625" style="297" bestFit="1" customWidth="1"/>
    <col min="17" max="16384" width="11.42578125" style="140"/>
  </cols>
  <sheetData>
    <row r="1" spans="1:16" ht="45.75" customHeight="1">
      <c r="A1" s="506"/>
      <c r="B1" s="506"/>
      <c r="C1" s="506"/>
      <c r="D1" s="506"/>
      <c r="E1" s="506"/>
      <c r="F1" s="506"/>
      <c r="G1" s="506"/>
      <c r="H1" s="506"/>
      <c r="I1" s="506"/>
      <c r="J1" s="506"/>
      <c r="K1" s="506"/>
      <c r="L1" s="506"/>
      <c r="M1" s="506"/>
      <c r="N1" s="506"/>
      <c r="O1" s="506"/>
      <c r="P1" s="506"/>
    </row>
    <row r="2" spans="1:16" ht="32.25" customHeight="1">
      <c r="A2" s="280" t="s">
        <v>494</v>
      </c>
      <c r="B2" s="507" t="s">
        <v>493</v>
      </c>
      <c r="C2" s="507"/>
      <c r="D2" s="507"/>
      <c r="E2" s="507"/>
      <c r="F2" s="507"/>
      <c r="G2" s="507"/>
      <c r="H2" s="507"/>
      <c r="I2" s="507"/>
      <c r="J2" s="507"/>
      <c r="K2" s="507"/>
      <c r="L2" s="507"/>
      <c r="M2" s="507"/>
      <c r="N2" s="507"/>
      <c r="O2" s="279"/>
      <c r="P2" s="295" t="s">
        <v>492</v>
      </c>
    </row>
    <row r="3" spans="1:16" s="290" customFormat="1" ht="18" customHeight="1">
      <c r="A3" s="286" t="s">
        <v>426</v>
      </c>
      <c r="B3" s="287" t="s">
        <v>412</v>
      </c>
      <c r="C3" s="288"/>
      <c r="D3" s="289"/>
      <c r="E3" s="289"/>
      <c r="F3" s="289"/>
      <c r="G3" s="289"/>
      <c r="H3" s="289"/>
      <c r="I3" s="289"/>
      <c r="J3" s="289"/>
      <c r="K3" s="289"/>
      <c r="L3" s="289"/>
      <c r="M3" s="289"/>
      <c r="N3" s="289"/>
      <c r="O3" s="289"/>
      <c r="P3" s="299" t="s">
        <v>686</v>
      </c>
    </row>
    <row r="4" spans="1:16" s="290" customFormat="1" ht="18" customHeight="1">
      <c r="A4" s="286" t="s">
        <v>427</v>
      </c>
      <c r="B4" s="287" t="s">
        <v>37</v>
      </c>
      <c r="C4" s="288"/>
      <c r="D4" s="289"/>
      <c r="E4" s="289"/>
      <c r="F4" s="289"/>
      <c r="G4" s="289"/>
      <c r="H4" s="289"/>
      <c r="I4" s="289"/>
      <c r="J4" s="289"/>
      <c r="K4" s="289"/>
      <c r="L4" s="289"/>
      <c r="M4" s="289"/>
      <c r="N4" s="289"/>
      <c r="O4" s="289"/>
      <c r="P4" s="299" t="s">
        <v>686</v>
      </c>
    </row>
    <row r="5" spans="1:16" s="282" customFormat="1" ht="27.75" customHeight="1">
      <c r="A5" s="283" t="s">
        <v>377</v>
      </c>
      <c r="B5" s="142" t="s">
        <v>413</v>
      </c>
      <c r="C5" s="291"/>
      <c r="D5" s="281"/>
      <c r="E5" s="281"/>
      <c r="F5" s="281"/>
      <c r="G5" s="281"/>
      <c r="H5" s="281"/>
      <c r="I5" s="281"/>
      <c r="J5" s="281"/>
      <c r="K5" s="281"/>
      <c r="L5" s="281"/>
      <c r="M5" s="281"/>
      <c r="N5" s="281"/>
      <c r="O5" s="281"/>
      <c r="P5" s="325" t="s">
        <v>691</v>
      </c>
    </row>
    <row r="6" spans="1:16" s="290" customFormat="1" ht="18" customHeight="1">
      <c r="A6" s="286" t="s">
        <v>379</v>
      </c>
      <c r="B6" s="287" t="s">
        <v>376</v>
      </c>
      <c r="C6" s="288"/>
      <c r="D6" s="289"/>
      <c r="E6" s="289"/>
      <c r="F6" s="289"/>
      <c r="G6" s="289"/>
      <c r="H6" s="289"/>
      <c r="I6" s="289"/>
      <c r="J6" s="289"/>
      <c r="K6" s="289"/>
      <c r="L6" s="289"/>
      <c r="M6" s="289"/>
      <c r="N6" s="289"/>
      <c r="O6" s="289"/>
      <c r="P6" s="325" t="s">
        <v>691</v>
      </c>
    </row>
    <row r="7" spans="1:16" s="290" customFormat="1" ht="18" customHeight="1">
      <c r="A7" s="286" t="s">
        <v>378</v>
      </c>
      <c r="B7" s="287" t="s">
        <v>381</v>
      </c>
      <c r="C7" s="288"/>
      <c r="D7" s="289"/>
      <c r="E7" s="289"/>
      <c r="F7" s="289"/>
      <c r="G7" s="289"/>
      <c r="H7" s="289"/>
      <c r="I7" s="289"/>
      <c r="J7" s="289"/>
      <c r="K7" s="289"/>
      <c r="L7" s="289"/>
      <c r="M7" s="289"/>
      <c r="N7" s="289"/>
      <c r="O7" s="289"/>
      <c r="P7" s="325" t="s">
        <v>691</v>
      </c>
    </row>
    <row r="8" spans="1:16" s="290" customFormat="1" ht="18" customHeight="1">
      <c r="A8" s="286" t="s">
        <v>531</v>
      </c>
      <c r="B8" s="347" t="s">
        <v>534</v>
      </c>
      <c r="C8" s="288"/>
      <c r="D8" s="289"/>
      <c r="E8" s="289"/>
      <c r="F8" s="289"/>
      <c r="G8" s="289"/>
      <c r="H8" s="289"/>
      <c r="I8" s="289"/>
      <c r="J8" s="289"/>
      <c r="K8" s="289"/>
      <c r="L8" s="289"/>
      <c r="M8" s="289"/>
      <c r="N8" s="289"/>
      <c r="O8" s="289"/>
      <c r="P8" s="325" t="s">
        <v>691</v>
      </c>
    </row>
    <row r="9" spans="1:16" s="282" customFormat="1" ht="27.75" customHeight="1">
      <c r="A9" s="283" t="s">
        <v>384</v>
      </c>
      <c r="B9" s="142" t="s">
        <v>382</v>
      </c>
      <c r="C9" s="291"/>
      <c r="D9" s="281"/>
      <c r="E9" s="281"/>
      <c r="F9" s="281"/>
      <c r="G9" s="281"/>
      <c r="H9" s="281"/>
      <c r="I9" s="281"/>
      <c r="J9" s="281"/>
      <c r="K9" s="281"/>
      <c r="L9" s="281"/>
      <c r="M9" s="281"/>
      <c r="N9" s="281"/>
      <c r="O9" s="281"/>
      <c r="P9" s="325" t="s">
        <v>691</v>
      </c>
    </row>
    <row r="10" spans="1:16" s="290" customFormat="1" ht="18" customHeight="1">
      <c r="A10" s="286" t="s">
        <v>385</v>
      </c>
      <c r="B10" s="287" t="s">
        <v>565</v>
      </c>
      <c r="C10" s="288"/>
      <c r="D10" s="289"/>
      <c r="E10" s="289"/>
      <c r="F10" s="289"/>
      <c r="G10" s="289"/>
      <c r="H10" s="289"/>
      <c r="I10" s="289"/>
      <c r="J10" s="289"/>
      <c r="K10" s="289"/>
      <c r="L10" s="289"/>
      <c r="M10" s="289"/>
      <c r="N10" s="289"/>
      <c r="O10" s="289"/>
      <c r="P10" s="325" t="s">
        <v>691</v>
      </c>
    </row>
    <row r="11" spans="1:16" s="290" customFormat="1" ht="18" customHeight="1">
      <c r="A11" s="286" t="s">
        <v>386</v>
      </c>
      <c r="B11" s="287" t="s">
        <v>566</v>
      </c>
      <c r="C11" s="288"/>
      <c r="D11" s="289"/>
      <c r="E11" s="289"/>
      <c r="F11" s="289"/>
      <c r="G11" s="289"/>
      <c r="H11" s="289"/>
      <c r="I11" s="289"/>
      <c r="J11" s="289"/>
      <c r="K11" s="289"/>
      <c r="L11" s="289"/>
      <c r="M11" s="289"/>
      <c r="N11" s="289"/>
      <c r="O11" s="289"/>
      <c r="P11" s="325" t="s">
        <v>691</v>
      </c>
    </row>
    <row r="12" spans="1:16" s="290" customFormat="1" ht="18" customHeight="1">
      <c r="A12" s="286" t="s">
        <v>387</v>
      </c>
      <c r="B12" s="287" t="s">
        <v>391</v>
      </c>
      <c r="C12" s="288"/>
      <c r="D12" s="289"/>
      <c r="E12" s="289"/>
      <c r="F12" s="289"/>
      <c r="G12" s="289"/>
      <c r="H12" s="289"/>
      <c r="I12" s="289"/>
      <c r="J12" s="289"/>
      <c r="K12" s="289"/>
      <c r="L12" s="289"/>
      <c r="M12" s="289"/>
      <c r="N12" s="289"/>
      <c r="O12" s="289"/>
      <c r="P12" s="325" t="s">
        <v>691</v>
      </c>
    </row>
    <row r="13" spans="1:16" s="290" customFormat="1" ht="18" customHeight="1">
      <c r="A13" s="286" t="s">
        <v>388</v>
      </c>
      <c r="B13" s="287" t="s">
        <v>394</v>
      </c>
      <c r="C13" s="288"/>
      <c r="D13" s="289"/>
      <c r="E13" s="289"/>
      <c r="F13" s="289"/>
      <c r="G13" s="289"/>
      <c r="H13" s="289"/>
      <c r="I13" s="289"/>
      <c r="J13" s="289"/>
      <c r="K13" s="289"/>
      <c r="L13" s="289"/>
      <c r="M13" s="289"/>
      <c r="N13" s="289"/>
      <c r="O13" s="289"/>
      <c r="P13" s="324" t="s">
        <v>686</v>
      </c>
    </row>
    <row r="14" spans="1:16" s="290" customFormat="1" ht="18" customHeight="1">
      <c r="A14" s="286" t="s">
        <v>389</v>
      </c>
      <c r="B14" s="287" t="s">
        <v>393</v>
      </c>
      <c r="C14" s="288"/>
      <c r="D14" s="289"/>
      <c r="E14" s="289"/>
      <c r="F14" s="289"/>
      <c r="G14" s="289"/>
      <c r="H14" s="289"/>
      <c r="I14" s="289"/>
      <c r="J14" s="289"/>
      <c r="K14" s="289"/>
      <c r="L14" s="289"/>
      <c r="M14" s="289"/>
      <c r="N14" s="289"/>
      <c r="O14" s="289"/>
      <c r="P14" s="324" t="s">
        <v>686</v>
      </c>
    </row>
    <row r="15" spans="1:16" s="290" customFormat="1" ht="18" customHeight="1">
      <c r="A15" s="286" t="s">
        <v>390</v>
      </c>
      <c r="B15" s="287" t="s">
        <v>392</v>
      </c>
      <c r="C15" s="288"/>
      <c r="D15" s="289"/>
      <c r="E15" s="289"/>
      <c r="F15" s="289"/>
      <c r="G15" s="289"/>
      <c r="H15" s="289"/>
      <c r="I15" s="289"/>
      <c r="J15" s="289"/>
      <c r="K15" s="289"/>
      <c r="L15" s="289"/>
      <c r="M15" s="289"/>
      <c r="N15" s="289"/>
      <c r="O15" s="289"/>
      <c r="P15" s="325" t="s">
        <v>691</v>
      </c>
    </row>
    <row r="16" spans="1:16" s="282" customFormat="1" ht="21" customHeight="1">
      <c r="A16" s="283" t="s">
        <v>395</v>
      </c>
      <c r="B16" s="142" t="s">
        <v>424</v>
      </c>
      <c r="C16" s="291"/>
      <c r="D16" s="281"/>
      <c r="E16" s="281"/>
      <c r="F16" s="281"/>
      <c r="G16" s="281"/>
      <c r="H16" s="281"/>
      <c r="I16" s="281"/>
      <c r="J16" s="281"/>
      <c r="K16" s="281"/>
      <c r="L16" s="281"/>
      <c r="M16" s="281"/>
      <c r="N16" s="281"/>
      <c r="O16" s="281"/>
      <c r="P16" s="325" t="s">
        <v>691</v>
      </c>
    </row>
    <row r="17" spans="1:16" s="290" customFormat="1" ht="18" customHeight="1">
      <c r="A17" s="286" t="s">
        <v>396</v>
      </c>
      <c r="B17" s="287" t="s">
        <v>399</v>
      </c>
      <c r="C17" s="288"/>
      <c r="D17" s="289"/>
      <c r="E17" s="289"/>
      <c r="F17" s="289"/>
      <c r="G17" s="289"/>
      <c r="H17" s="289"/>
      <c r="I17" s="289"/>
      <c r="J17" s="289"/>
      <c r="K17" s="289"/>
      <c r="L17" s="289"/>
      <c r="M17" s="289"/>
      <c r="N17" s="289"/>
      <c r="O17" s="289"/>
      <c r="P17" s="325" t="s">
        <v>691</v>
      </c>
    </row>
    <row r="18" spans="1:16" s="290" customFormat="1" ht="18" customHeight="1">
      <c r="A18" s="286" t="s">
        <v>397</v>
      </c>
      <c r="B18" s="287" t="s">
        <v>400</v>
      </c>
      <c r="C18" s="288"/>
      <c r="D18" s="289"/>
      <c r="E18" s="289"/>
      <c r="F18" s="289"/>
      <c r="G18" s="289"/>
      <c r="H18" s="289"/>
      <c r="I18" s="289"/>
      <c r="J18" s="289"/>
      <c r="K18" s="289"/>
      <c r="L18" s="289"/>
      <c r="M18" s="289"/>
      <c r="N18" s="289"/>
      <c r="O18" s="289"/>
      <c r="P18" s="325" t="s">
        <v>691</v>
      </c>
    </row>
    <row r="19" spans="1:16" s="290" customFormat="1" ht="18" customHeight="1">
      <c r="A19" s="286" t="s">
        <v>398</v>
      </c>
      <c r="B19" s="287" t="s">
        <v>401</v>
      </c>
      <c r="C19" s="288"/>
      <c r="D19" s="289"/>
      <c r="E19" s="289"/>
      <c r="F19" s="289"/>
      <c r="G19" s="289"/>
      <c r="H19" s="289"/>
      <c r="I19" s="289"/>
      <c r="J19" s="289"/>
      <c r="K19" s="289"/>
      <c r="L19" s="289"/>
      <c r="M19" s="289"/>
      <c r="N19" s="289"/>
      <c r="O19" s="289"/>
      <c r="P19" s="325" t="s">
        <v>691</v>
      </c>
    </row>
    <row r="20" spans="1:16" s="282" customFormat="1" ht="27.75" customHeight="1">
      <c r="A20" s="283" t="s">
        <v>402</v>
      </c>
      <c r="B20" s="142" t="s">
        <v>504</v>
      </c>
      <c r="C20" s="291"/>
      <c r="D20" s="281"/>
      <c r="E20" s="281"/>
      <c r="F20" s="281"/>
      <c r="G20" s="281"/>
      <c r="H20" s="281"/>
      <c r="I20" s="281"/>
      <c r="J20" s="281"/>
      <c r="K20" s="281"/>
      <c r="L20" s="281"/>
      <c r="M20" s="281"/>
      <c r="N20" s="281"/>
      <c r="O20" s="281"/>
      <c r="P20" s="325" t="s">
        <v>691</v>
      </c>
    </row>
    <row r="21" spans="1:16" s="290" customFormat="1" ht="18" customHeight="1">
      <c r="A21" s="286" t="s">
        <v>403</v>
      </c>
      <c r="B21" s="287" t="s">
        <v>505</v>
      </c>
      <c r="C21" s="288"/>
      <c r="D21" s="289"/>
      <c r="E21" s="289"/>
      <c r="F21" s="289"/>
      <c r="G21" s="289"/>
      <c r="H21" s="289"/>
      <c r="I21" s="289"/>
      <c r="J21" s="289"/>
      <c r="K21" s="289"/>
      <c r="L21" s="289"/>
      <c r="M21" s="289"/>
      <c r="N21" s="289"/>
      <c r="O21" s="289"/>
      <c r="P21" s="325" t="s">
        <v>691</v>
      </c>
    </row>
    <row r="22" spans="1:16" s="290" customFormat="1" ht="32.25" customHeight="1">
      <c r="A22" s="286" t="s">
        <v>511</v>
      </c>
      <c r="B22" s="287" t="s">
        <v>512</v>
      </c>
      <c r="C22" s="288"/>
      <c r="D22" s="289"/>
      <c r="E22" s="289"/>
      <c r="F22" s="289"/>
      <c r="G22" s="289"/>
      <c r="H22" s="289"/>
      <c r="I22" s="289"/>
      <c r="J22" s="289"/>
      <c r="K22" s="289"/>
      <c r="L22" s="289"/>
      <c r="M22" s="289"/>
      <c r="N22" s="289"/>
      <c r="O22" s="289"/>
      <c r="P22" s="325" t="s">
        <v>715</v>
      </c>
    </row>
    <row r="23" spans="1:16" s="290" customFormat="1" ht="47.25" customHeight="1">
      <c r="A23" s="286" t="s">
        <v>435</v>
      </c>
      <c r="B23" s="508" t="s">
        <v>434</v>
      </c>
      <c r="C23" s="508"/>
      <c r="D23" s="508"/>
      <c r="E23" s="508"/>
      <c r="F23" s="508"/>
      <c r="G23" s="508"/>
      <c r="H23" s="508"/>
      <c r="I23" s="508"/>
      <c r="J23" s="508"/>
      <c r="K23" s="508"/>
      <c r="L23" s="508"/>
      <c r="M23" s="508"/>
      <c r="N23" s="508"/>
      <c r="O23" s="508"/>
      <c r="P23" s="311" t="s">
        <v>676</v>
      </c>
    </row>
    <row r="24" spans="1:16" s="282" customFormat="1" ht="27.75" customHeight="1">
      <c r="A24" s="283" t="s">
        <v>408</v>
      </c>
      <c r="B24" s="142" t="s">
        <v>404</v>
      </c>
      <c r="C24" s="291"/>
      <c r="D24" s="281"/>
      <c r="E24" s="281"/>
      <c r="F24" s="281"/>
      <c r="G24" s="281"/>
      <c r="H24" s="281"/>
      <c r="I24" s="281"/>
      <c r="J24" s="281"/>
      <c r="K24" s="281"/>
      <c r="L24" s="281"/>
      <c r="M24" s="281"/>
      <c r="N24" s="281"/>
      <c r="O24" s="281"/>
      <c r="P24" s="325" t="s">
        <v>691</v>
      </c>
    </row>
    <row r="25" spans="1:16" s="290" customFormat="1" ht="18" customHeight="1">
      <c r="A25" s="286" t="s">
        <v>409</v>
      </c>
      <c r="B25" s="287" t="s">
        <v>405</v>
      </c>
      <c r="C25" s="288"/>
      <c r="D25" s="289"/>
      <c r="E25" s="289"/>
      <c r="F25" s="289"/>
      <c r="G25" s="289"/>
      <c r="H25" s="289"/>
      <c r="I25" s="289"/>
      <c r="J25" s="289"/>
      <c r="K25" s="289"/>
      <c r="L25" s="289"/>
      <c r="M25" s="289"/>
      <c r="N25" s="289"/>
      <c r="O25" s="289"/>
      <c r="P25" s="325" t="s">
        <v>680</v>
      </c>
    </row>
    <row r="26" spans="1:16" s="290" customFormat="1" ht="27.75" customHeight="1">
      <c r="A26" s="286" t="s">
        <v>436</v>
      </c>
      <c r="B26" s="288" t="s">
        <v>437</v>
      </c>
      <c r="C26" s="288"/>
      <c r="D26" s="288"/>
      <c r="E26" s="288"/>
      <c r="F26" s="288"/>
      <c r="G26" s="288"/>
      <c r="H26" s="288"/>
      <c r="I26" s="288"/>
      <c r="J26" s="288"/>
      <c r="K26" s="288"/>
      <c r="L26" s="288"/>
      <c r="M26" s="289"/>
      <c r="N26" s="289"/>
      <c r="O26" s="289"/>
      <c r="P26" s="325" t="s">
        <v>680</v>
      </c>
    </row>
    <row r="27" spans="1:16" s="282" customFormat="1" ht="27.75" customHeight="1">
      <c r="A27" s="283" t="s">
        <v>410</v>
      </c>
      <c r="B27" s="142" t="s">
        <v>406</v>
      </c>
      <c r="C27" s="291"/>
      <c r="D27" s="281"/>
      <c r="E27" s="281"/>
      <c r="F27" s="281"/>
      <c r="G27" s="281"/>
      <c r="H27" s="281"/>
      <c r="I27" s="281"/>
      <c r="J27" s="281"/>
      <c r="K27" s="281"/>
      <c r="L27" s="281"/>
      <c r="M27" s="281"/>
      <c r="N27" s="281"/>
      <c r="O27" s="281"/>
      <c r="P27" s="335" t="s">
        <v>677</v>
      </c>
    </row>
    <row r="28" spans="1:16" s="290" customFormat="1" ht="18" customHeight="1">
      <c r="A28" s="286" t="s">
        <v>411</v>
      </c>
      <c r="B28" s="287" t="s">
        <v>407</v>
      </c>
      <c r="C28" s="288"/>
      <c r="D28" s="289"/>
      <c r="E28" s="289"/>
      <c r="F28" s="289"/>
      <c r="G28" s="289"/>
      <c r="H28" s="289"/>
      <c r="I28" s="289"/>
      <c r="J28" s="289"/>
      <c r="K28" s="289"/>
      <c r="L28" s="289"/>
      <c r="M28" s="289"/>
      <c r="N28" s="289"/>
      <c r="O28" s="289"/>
      <c r="P28" s="335" t="s">
        <v>677</v>
      </c>
    </row>
    <row r="29" spans="1:16" ht="18" customHeight="1">
      <c r="A29" s="284"/>
      <c r="B29" s="141"/>
      <c r="C29" s="141"/>
      <c r="D29" s="141"/>
      <c r="E29" s="141"/>
      <c r="F29" s="141"/>
      <c r="G29" s="141"/>
      <c r="H29" s="141"/>
      <c r="I29" s="141"/>
      <c r="J29" s="141"/>
      <c r="K29" s="141"/>
      <c r="L29" s="141"/>
      <c r="M29" s="141"/>
      <c r="N29" s="141"/>
      <c r="O29" s="141"/>
      <c r="P29" s="296"/>
    </row>
  </sheetData>
  <sheetProtection algorithmName="SHA-512" hashValue="phF5d88Qw9YFQWsG7luqFOz5u5Kxx1MWoelQTPIbTwShu1kwfANG21mdPcTrep5hHIIp2o4eRM9dS//TfWENrw==" saltValue="kQOdx9S2xx8fsk9ELq+AgQ=="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8" sqref="J8"/>
    </sheetView>
  </sheetViews>
  <sheetFormatPr baseColWidth="10" defaultRowHeight="15"/>
  <cols>
    <col min="1" max="1" width="18.28515625" style="483" customWidth="1"/>
    <col min="2" max="2" width="13.140625" style="483" customWidth="1"/>
    <col min="3" max="3" width="15" style="483" customWidth="1"/>
    <col min="4" max="4" width="14" style="483" customWidth="1"/>
    <col min="5" max="5" width="13.85546875" style="483" customWidth="1"/>
    <col min="6" max="6" width="14" style="483" customWidth="1"/>
    <col min="7" max="7" width="22.42578125" style="483" customWidth="1"/>
    <col min="8" max="16384" width="11.42578125" style="483"/>
  </cols>
  <sheetData>
    <row r="1" spans="1:14" ht="28.5" customHeight="1">
      <c r="A1" s="529" t="s">
        <v>692</v>
      </c>
      <c r="B1" s="529"/>
      <c r="C1" s="529"/>
      <c r="D1" s="529"/>
      <c r="E1" s="529"/>
      <c r="F1" s="529"/>
      <c r="G1" s="529"/>
    </row>
    <row r="2" spans="1:14" ht="33.75" customHeight="1">
      <c r="A2" s="46" t="s">
        <v>87</v>
      </c>
      <c r="B2" s="45" t="s">
        <v>159</v>
      </c>
      <c r="C2" s="45" t="s">
        <v>158</v>
      </c>
      <c r="D2" s="45" t="s">
        <v>157</v>
      </c>
      <c r="E2" s="46" t="s">
        <v>156</v>
      </c>
      <c r="F2" s="45" t="s">
        <v>155</v>
      </c>
      <c r="G2" s="47" t="s">
        <v>131</v>
      </c>
    </row>
    <row r="3" spans="1:14">
      <c r="A3" s="143" t="s">
        <v>691</v>
      </c>
      <c r="B3" s="107">
        <v>113</v>
      </c>
      <c r="C3" s="107">
        <v>33078</v>
      </c>
      <c r="D3" s="107">
        <v>21183</v>
      </c>
      <c r="E3" s="107">
        <v>4459</v>
      </c>
      <c r="F3" s="107">
        <v>4149</v>
      </c>
      <c r="G3" s="322">
        <f>SUM(B3:F3)</f>
        <v>62982</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TDJn/OtgTMOX7jbrbYOT9hNHFK5RgtPdlfhEN7TLnCCfm0wxiNgiML+RSOTG+DP/Ehg/mR2prdceAR4IkY1snQ==" saltValue="WhUBklDW+jaktk/Bf9n7Z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3" sqref="L3"/>
    </sheetView>
  </sheetViews>
  <sheetFormatPr baseColWidth="10" defaultRowHeight="15"/>
  <cols>
    <col min="1" max="1" width="17.85546875" style="483" customWidth="1"/>
    <col min="2" max="3" width="13.5703125" style="483" customWidth="1"/>
    <col min="4" max="9" width="17.85546875" style="483" customWidth="1"/>
    <col min="10" max="12" width="13.5703125" style="483" customWidth="1"/>
    <col min="13" max="256" width="11.42578125" style="483"/>
    <col min="257" max="257" width="17.85546875" style="483" customWidth="1"/>
    <col min="258" max="259" width="13.5703125" style="483" customWidth="1"/>
    <col min="260" max="265" width="17.85546875" style="483" customWidth="1"/>
    <col min="266" max="268" width="13.5703125" style="483" customWidth="1"/>
    <col min="269" max="512" width="11.42578125" style="483"/>
    <col min="513" max="513" width="17.85546875" style="483" customWidth="1"/>
    <col min="514" max="515" width="13.5703125" style="483" customWidth="1"/>
    <col min="516" max="521" width="17.85546875" style="483" customWidth="1"/>
    <col min="522" max="524" width="13.5703125" style="483" customWidth="1"/>
    <col min="525" max="768" width="11.42578125" style="483"/>
    <col min="769" max="769" width="17.85546875" style="483" customWidth="1"/>
    <col min="770" max="771" width="13.5703125" style="483" customWidth="1"/>
    <col min="772" max="777" width="17.85546875" style="483" customWidth="1"/>
    <col min="778" max="780" width="13.5703125" style="483" customWidth="1"/>
    <col min="781" max="1024" width="11.42578125" style="483"/>
    <col min="1025" max="1025" width="17.85546875" style="483" customWidth="1"/>
    <col min="1026" max="1027" width="13.5703125" style="483" customWidth="1"/>
    <col min="1028" max="1033" width="17.85546875" style="483" customWidth="1"/>
    <col min="1034" max="1036" width="13.5703125" style="483" customWidth="1"/>
    <col min="1037" max="1280" width="11.42578125" style="483"/>
    <col min="1281" max="1281" width="17.85546875" style="483" customWidth="1"/>
    <col min="1282" max="1283" width="13.5703125" style="483" customWidth="1"/>
    <col min="1284" max="1289" width="17.85546875" style="483" customWidth="1"/>
    <col min="1290" max="1292" width="13.5703125" style="483" customWidth="1"/>
    <col min="1293" max="1536" width="11.42578125" style="483"/>
    <col min="1537" max="1537" width="17.85546875" style="483" customWidth="1"/>
    <col min="1538" max="1539" width="13.5703125" style="483" customWidth="1"/>
    <col min="1540" max="1545" width="17.85546875" style="483" customWidth="1"/>
    <col min="1546" max="1548" width="13.5703125" style="483" customWidth="1"/>
    <col min="1549" max="1792" width="11.42578125" style="483"/>
    <col min="1793" max="1793" width="17.85546875" style="483" customWidth="1"/>
    <col min="1794" max="1795" width="13.5703125" style="483" customWidth="1"/>
    <col min="1796" max="1801" width="17.85546875" style="483" customWidth="1"/>
    <col min="1802" max="1804" width="13.5703125" style="483" customWidth="1"/>
    <col min="1805" max="2048" width="11.42578125" style="483"/>
    <col min="2049" max="2049" width="17.85546875" style="483" customWidth="1"/>
    <col min="2050" max="2051" width="13.5703125" style="483" customWidth="1"/>
    <col min="2052" max="2057" width="17.85546875" style="483" customWidth="1"/>
    <col min="2058" max="2060" width="13.5703125" style="483" customWidth="1"/>
    <col min="2061" max="2304" width="11.42578125" style="483"/>
    <col min="2305" max="2305" width="17.85546875" style="483" customWidth="1"/>
    <col min="2306" max="2307" width="13.5703125" style="483" customWidth="1"/>
    <col min="2308" max="2313" width="17.85546875" style="483" customWidth="1"/>
    <col min="2314" max="2316" width="13.5703125" style="483" customWidth="1"/>
    <col min="2317" max="2560" width="11.42578125" style="483"/>
    <col min="2561" max="2561" width="17.85546875" style="483" customWidth="1"/>
    <col min="2562" max="2563" width="13.5703125" style="483" customWidth="1"/>
    <col min="2564" max="2569" width="17.85546875" style="483" customWidth="1"/>
    <col min="2570" max="2572" width="13.5703125" style="483" customWidth="1"/>
    <col min="2573" max="2816" width="11.42578125" style="483"/>
    <col min="2817" max="2817" width="17.85546875" style="483" customWidth="1"/>
    <col min="2818" max="2819" width="13.5703125" style="483" customWidth="1"/>
    <col min="2820" max="2825" width="17.85546875" style="483" customWidth="1"/>
    <col min="2826" max="2828" width="13.5703125" style="483" customWidth="1"/>
    <col min="2829" max="3072" width="11.42578125" style="483"/>
    <col min="3073" max="3073" width="17.85546875" style="483" customWidth="1"/>
    <col min="3074" max="3075" width="13.5703125" style="483" customWidth="1"/>
    <col min="3076" max="3081" width="17.85546875" style="483" customWidth="1"/>
    <col min="3082" max="3084" width="13.5703125" style="483" customWidth="1"/>
    <col min="3085" max="3328" width="11.42578125" style="483"/>
    <col min="3329" max="3329" width="17.85546875" style="483" customWidth="1"/>
    <col min="3330" max="3331" width="13.5703125" style="483" customWidth="1"/>
    <col min="3332" max="3337" width="17.85546875" style="483" customWidth="1"/>
    <col min="3338" max="3340" width="13.5703125" style="483" customWidth="1"/>
    <col min="3341" max="3584" width="11.42578125" style="483"/>
    <col min="3585" max="3585" width="17.85546875" style="483" customWidth="1"/>
    <col min="3586" max="3587" width="13.5703125" style="483" customWidth="1"/>
    <col min="3588" max="3593" width="17.85546875" style="483" customWidth="1"/>
    <col min="3594" max="3596" width="13.5703125" style="483" customWidth="1"/>
    <col min="3597" max="3840" width="11.42578125" style="483"/>
    <col min="3841" max="3841" width="17.85546875" style="483" customWidth="1"/>
    <col min="3842" max="3843" width="13.5703125" style="483" customWidth="1"/>
    <col min="3844" max="3849" width="17.85546875" style="483" customWidth="1"/>
    <col min="3850" max="3852" width="13.5703125" style="483" customWidth="1"/>
    <col min="3853" max="4096" width="11.42578125" style="483"/>
    <col min="4097" max="4097" width="17.85546875" style="483" customWidth="1"/>
    <col min="4098" max="4099" width="13.5703125" style="483" customWidth="1"/>
    <col min="4100" max="4105" width="17.85546875" style="483" customWidth="1"/>
    <col min="4106" max="4108" width="13.5703125" style="483" customWidth="1"/>
    <col min="4109" max="4352" width="11.42578125" style="483"/>
    <col min="4353" max="4353" width="17.85546875" style="483" customWidth="1"/>
    <col min="4354" max="4355" width="13.5703125" style="483" customWidth="1"/>
    <col min="4356" max="4361" width="17.85546875" style="483" customWidth="1"/>
    <col min="4362" max="4364" width="13.5703125" style="483" customWidth="1"/>
    <col min="4365" max="4608" width="11.42578125" style="483"/>
    <col min="4609" max="4609" width="17.85546875" style="483" customWidth="1"/>
    <col min="4610" max="4611" width="13.5703125" style="483" customWidth="1"/>
    <col min="4612" max="4617" width="17.85546875" style="483" customWidth="1"/>
    <col min="4618" max="4620" width="13.5703125" style="483" customWidth="1"/>
    <col min="4621" max="4864" width="11.42578125" style="483"/>
    <col min="4865" max="4865" width="17.85546875" style="483" customWidth="1"/>
    <col min="4866" max="4867" width="13.5703125" style="483" customWidth="1"/>
    <col min="4868" max="4873" width="17.85546875" style="483" customWidth="1"/>
    <col min="4874" max="4876" width="13.5703125" style="483" customWidth="1"/>
    <col min="4877" max="5120" width="11.42578125" style="483"/>
    <col min="5121" max="5121" width="17.85546875" style="483" customWidth="1"/>
    <col min="5122" max="5123" width="13.5703125" style="483" customWidth="1"/>
    <col min="5124" max="5129" width="17.85546875" style="483" customWidth="1"/>
    <col min="5130" max="5132" width="13.5703125" style="483" customWidth="1"/>
    <col min="5133" max="5376" width="11.42578125" style="483"/>
    <col min="5377" max="5377" width="17.85546875" style="483" customWidth="1"/>
    <col min="5378" max="5379" width="13.5703125" style="483" customWidth="1"/>
    <col min="5380" max="5385" width="17.85546875" style="483" customWidth="1"/>
    <col min="5386" max="5388" width="13.5703125" style="483" customWidth="1"/>
    <col min="5389" max="5632" width="11.42578125" style="483"/>
    <col min="5633" max="5633" width="17.85546875" style="483" customWidth="1"/>
    <col min="5634" max="5635" width="13.5703125" style="483" customWidth="1"/>
    <col min="5636" max="5641" width="17.85546875" style="483" customWidth="1"/>
    <col min="5642" max="5644" width="13.5703125" style="483" customWidth="1"/>
    <col min="5645" max="5888" width="11.42578125" style="483"/>
    <col min="5889" max="5889" width="17.85546875" style="483" customWidth="1"/>
    <col min="5890" max="5891" width="13.5703125" style="483" customWidth="1"/>
    <col min="5892" max="5897" width="17.85546875" style="483" customWidth="1"/>
    <col min="5898" max="5900" width="13.5703125" style="483" customWidth="1"/>
    <col min="5901" max="6144" width="11.42578125" style="483"/>
    <col min="6145" max="6145" width="17.85546875" style="483" customWidth="1"/>
    <col min="6146" max="6147" width="13.5703125" style="483" customWidth="1"/>
    <col min="6148" max="6153" width="17.85546875" style="483" customWidth="1"/>
    <col min="6154" max="6156" width="13.5703125" style="483" customWidth="1"/>
    <col min="6157" max="6400" width="11.42578125" style="483"/>
    <col min="6401" max="6401" width="17.85546875" style="483" customWidth="1"/>
    <col min="6402" max="6403" width="13.5703125" style="483" customWidth="1"/>
    <col min="6404" max="6409" width="17.85546875" style="483" customWidth="1"/>
    <col min="6410" max="6412" width="13.5703125" style="483" customWidth="1"/>
    <col min="6413" max="6656" width="11.42578125" style="483"/>
    <col min="6657" max="6657" width="17.85546875" style="483" customWidth="1"/>
    <col min="6658" max="6659" width="13.5703125" style="483" customWidth="1"/>
    <col min="6660" max="6665" width="17.85546875" style="483" customWidth="1"/>
    <col min="6666" max="6668" width="13.5703125" style="483" customWidth="1"/>
    <col min="6669" max="6912" width="11.42578125" style="483"/>
    <col min="6913" max="6913" width="17.85546875" style="483" customWidth="1"/>
    <col min="6914" max="6915" width="13.5703125" style="483" customWidth="1"/>
    <col min="6916" max="6921" width="17.85546875" style="483" customWidth="1"/>
    <col min="6922" max="6924" width="13.5703125" style="483" customWidth="1"/>
    <col min="6925" max="7168" width="11.42578125" style="483"/>
    <col min="7169" max="7169" width="17.85546875" style="483" customWidth="1"/>
    <col min="7170" max="7171" width="13.5703125" style="483" customWidth="1"/>
    <col min="7172" max="7177" width="17.85546875" style="483" customWidth="1"/>
    <col min="7178" max="7180" width="13.5703125" style="483" customWidth="1"/>
    <col min="7181" max="7424" width="11.42578125" style="483"/>
    <col min="7425" max="7425" width="17.85546875" style="483" customWidth="1"/>
    <col min="7426" max="7427" width="13.5703125" style="483" customWidth="1"/>
    <col min="7428" max="7433" width="17.85546875" style="483" customWidth="1"/>
    <col min="7434" max="7436" width="13.5703125" style="483" customWidth="1"/>
    <col min="7437" max="7680" width="11.42578125" style="483"/>
    <col min="7681" max="7681" width="17.85546875" style="483" customWidth="1"/>
    <col min="7682" max="7683" width="13.5703125" style="483" customWidth="1"/>
    <col min="7684" max="7689" width="17.85546875" style="483" customWidth="1"/>
    <col min="7690" max="7692" width="13.5703125" style="483" customWidth="1"/>
    <col min="7693" max="7936" width="11.42578125" style="483"/>
    <col min="7937" max="7937" width="17.85546875" style="483" customWidth="1"/>
    <col min="7938" max="7939" width="13.5703125" style="483" customWidth="1"/>
    <col min="7940" max="7945" width="17.85546875" style="483" customWidth="1"/>
    <col min="7946" max="7948" width="13.5703125" style="483" customWidth="1"/>
    <col min="7949" max="8192" width="11.42578125" style="483"/>
    <col min="8193" max="8193" width="17.85546875" style="483" customWidth="1"/>
    <col min="8194" max="8195" width="13.5703125" style="483" customWidth="1"/>
    <col min="8196" max="8201" width="17.85546875" style="483" customWidth="1"/>
    <col min="8202" max="8204" width="13.5703125" style="483" customWidth="1"/>
    <col min="8205" max="8448" width="11.42578125" style="483"/>
    <col min="8449" max="8449" width="17.85546875" style="483" customWidth="1"/>
    <col min="8450" max="8451" width="13.5703125" style="483" customWidth="1"/>
    <col min="8452" max="8457" width="17.85546875" style="483" customWidth="1"/>
    <col min="8458" max="8460" width="13.5703125" style="483" customWidth="1"/>
    <col min="8461" max="8704" width="11.42578125" style="483"/>
    <col min="8705" max="8705" width="17.85546875" style="483" customWidth="1"/>
    <col min="8706" max="8707" width="13.5703125" style="483" customWidth="1"/>
    <col min="8708" max="8713" width="17.85546875" style="483" customWidth="1"/>
    <col min="8714" max="8716" width="13.5703125" style="483" customWidth="1"/>
    <col min="8717" max="8960" width="11.42578125" style="483"/>
    <col min="8961" max="8961" width="17.85546875" style="483" customWidth="1"/>
    <col min="8962" max="8963" width="13.5703125" style="483" customWidth="1"/>
    <col min="8964" max="8969" width="17.85546875" style="483" customWidth="1"/>
    <col min="8970" max="8972" width="13.5703125" style="483" customWidth="1"/>
    <col min="8973" max="9216" width="11.42578125" style="483"/>
    <col min="9217" max="9217" width="17.85546875" style="483" customWidth="1"/>
    <col min="9218" max="9219" width="13.5703125" style="483" customWidth="1"/>
    <col min="9220" max="9225" width="17.85546875" style="483" customWidth="1"/>
    <col min="9226" max="9228" width="13.5703125" style="483" customWidth="1"/>
    <col min="9229" max="9472" width="11.42578125" style="483"/>
    <col min="9473" max="9473" width="17.85546875" style="483" customWidth="1"/>
    <col min="9474" max="9475" width="13.5703125" style="483" customWidth="1"/>
    <col min="9476" max="9481" width="17.85546875" style="483" customWidth="1"/>
    <col min="9482" max="9484" width="13.5703125" style="483" customWidth="1"/>
    <col min="9485" max="9728" width="11.42578125" style="483"/>
    <col min="9729" max="9729" width="17.85546875" style="483" customWidth="1"/>
    <col min="9730" max="9731" width="13.5703125" style="483" customWidth="1"/>
    <col min="9732" max="9737" width="17.85546875" style="483" customWidth="1"/>
    <col min="9738" max="9740" width="13.5703125" style="483" customWidth="1"/>
    <col min="9741" max="9984" width="11.42578125" style="483"/>
    <col min="9985" max="9985" width="17.85546875" style="483" customWidth="1"/>
    <col min="9986" max="9987" width="13.5703125" style="483" customWidth="1"/>
    <col min="9988" max="9993" width="17.85546875" style="483" customWidth="1"/>
    <col min="9994" max="9996" width="13.5703125" style="483" customWidth="1"/>
    <col min="9997" max="10240" width="11.42578125" style="483"/>
    <col min="10241" max="10241" width="17.85546875" style="483" customWidth="1"/>
    <col min="10242" max="10243" width="13.5703125" style="483" customWidth="1"/>
    <col min="10244" max="10249" width="17.85546875" style="483" customWidth="1"/>
    <col min="10250" max="10252" width="13.5703125" style="483" customWidth="1"/>
    <col min="10253" max="10496" width="11.42578125" style="483"/>
    <col min="10497" max="10497" width="17.85546875" style="483" customWidth="1"/>
    <col min="10498" max="10499" width="13.5703125" style="483" customWidth="1"/>
    <col min="10500" max="10505" width="17.85546875" style="483" customWidth="1"/>
    <col min="10506" max="10508" width="13.5703125" style="483" customWidth="1"/>
    <col min="10509" max="10752" width="11.42578125" style="483"/>
    <col min="10753" max="10753" width="17.85546875" style="483" customWidth="1"/>
    <col min="10754" max="10755" width="13.5703125" style="483" customWidth="1"/>
    <col min="10756" max="10761" width="17.85546875" style="483" customWidth="1"/>
    <col min="10762" max="10764" width="13.5703125" style="483" customWidth="1"/>
    <col min="10765" max="11008" width="11.42578125" style="483"/>
    <col min="11009" max="11009" width="17.85546875" style="483" customWidth="1"/>
    <col min="11010" max="11011" width="13.5703125" style="483" customWidth="1"/>
    <col min="11012" max="11017" width="17.85546875" style="483" customWidth="1"/>
    <col min="11018" max="11020" width="13.5703125" style="483" customWidth="1"/>
    <col min="11021" max="11264" width="11.42578125" style="483"/>
    <col min="11265" max="11265" width="17.85546875" style="483" customWidth="1"/>
    <col min="11266" max="11267" width="13.5703125" style="483" customWidth="1"/>
    <col min="11268" max="11273" width="17.85546875" style="483" customWidth="1"/>
    <col min="11274" max="11276" width="13.5703125" style="483" customWidth="1"/>
    <col min="11277" max="11520" width="11.42578125" style="483"/>
    <col min="11521" max="11521" width="17.85546875" style="483" customWidth="1"/>
    <col min="11522" max="11523" width="13.5703125" style="483" customWidth="1"/>
    <col min="11524" max="11529" width="17.85546875" style="483" customWidth="1"/>
    <col min="11530" max="11532" width="13.5703125" style="483" customWidth="1"/>
    <col min="11533" max="11776" width="11.42578125" style="483"/>
    <col min="11777" max="11777" width="17.85546875" style="483" customWidth="1"/>
    <col min="11778" max="11779" width="13.5703125" style="483" customWidth="1"/>
    <col min="11780" max="11785" width="17.85546875" style="483" customWidth="1"/>
    <col min="11786" max="11788" width="13.5703125" style="483" customWidth="1"/>
    <col min="11789" max="12032" width="11.42578125" style="483"/>
    <col min="12033" max="12033" width="17.85546875" style="483" customWidth="1"/>
    <col min="12034" max="12035" width="13.5703125" style="483" customWidth="1"/>
    <col min="12036" max="12041" width="17.85546875" style="483" customWidth="1"/>
    <col min="12042" max="12044" width="13.5703125" style="483" customWidth="1"/>
    <col min="12045" max="12288" width="11.42578125" style="483"/>
    <col min="12289" max="12289" width="17.85546875" style="483" customWidth="1"/>
    <col min="12290" max="12291" width="13.5703125" style="483" customWidth="1"/>
    <col min="12292" max="12297" width="17.85546875" style="483" customWidth="1"/>
    <col min="12298" max="12300" width="13.5703125" style="483" customWidth="1"/>
    <col min="12301" max="12544" width="11.42578125" style="483"/>
    <col min="12545" max="12545" width="17.85546875" style="483" customWidth="1"/>
    <col min="12546" max="12547" width="13.5703125" style="483" customWidth="1"/>
    <col min="12548" max="12553" width="17.85546875" style="483" customWidth="1"/>
    <col min="12554" max="12556" width="13.5703125" style="483" customWidth="1"/>
    <col min="12557" max="12800" width="11.42578125" style="483"/>
    <col min="12801" max="12801" width="17.85546875" style="483" customWidth="1"/>
    <col min="12802" max="12803" width="13.5703125" style="483" customWidth="1"/>
    <col min="12804" max="12809" width="17.85546875" style="483" customWidth="1"/>
    <col min="12810" max="12812" width="13.5703125" style="483" customWidth="1"/>
    <col min="12813" max="13056" width="11.42578125" style="483"/>
    <col min="13057" max="13057" width="17.85546875" style="483" customWidth="1"/>
    <col min="13058" max="13059" width="13.5703125" style="483" customWidth="1"/>
    <col min="13060" max="13065" width="17.85546875" style="483" customWidth="1"/>
    <col min="13066" max="13068" width="13.5703125" style="483" customWidth="1"/>
    <col min="13069" max="13312" width="11.42578125" style="483"/>
    <col min="13313" max="13313" width="17.85546875" style="483" customWidth="1"/>
    <col min="13314" max="13315" width="13.5703125" style="483" customWidth="1"/>
    <col min="13316" max="13321" width="17.85546875" style="483" customWidth="1"/>
    <col min="13322" max="13324" width="13.5703125" style="483" customWidth="1"/>
    <col min="13325" max="13568" width="11.42578125" style="483"/>
    <col min="13569" max="13569" width="17.85546875" style="483" customWidth="1"/>
    <col min="13570" max="13571" width="13.5703125" style="483" customWidth="1"/>
    <col min="13572" max="13577" width="17.85546875" style="483" customWidth="1"/>
    <col min="13578" max="13580" width="13.5703125" style="483" customWidth="1"/>
    <col min="13581" max="13824" width="11.42578125" style="483"/>
    <col min="13825" max="13825" width="17.85546875" style="483" customWidth="1"/>
    <col min="13826" max="13827" width="13.5703125" style="483" customWidth="1"/>
    <col min="13828" max="13833" width="17.85546875" style="483" customWidth="1"/>
    <col min="13834" max="13836" width="13.5703125" style="483" customWidth="1"/>
    <col min="13837" max="14080" width="11.42578125" style="483"/>
    <col min="14081" max="14081" width="17.85546875" style="483" customWidth="1"/>
    <col min="14082" max="14083" width="13.5703125" style="483" customWidth="1"/>
    <col min="14084" max="14089" width="17.85546875" style="483" customWidth="1"/>
    <col min="14090" max="14092" width="13.5703125" style="483" customWidth="1"/>
    <col min="14093" max="14336" width="11.42578125" style="483"/>
    <col min="14337" max="14337" width="17.85546875" style="483" customWidth="1"/>
    <col min="14338" max="14339" width="13.5703125" style="483" customWidth="1"/>
    <col min="14340" max="14345" width="17.85546875" style="483" customWidth="1"/>
    <col min="14346" max="14348" width="13.5703125" style="483" customWidth="1"/>
    <col min="14349" max="14592" width="11.42578125" style="483"/>
    <col min="14593" max="14593" width="17.85546875" style="483" customWidth="1"/>
    <col min="14594" max="14595" width="13.5703125" style="483" customWidth="1"/>
    <col min="14596" max="14601" width="17.85546875" style="483" customWidth="1"/>
    <col min="14602" max="14604" width="13.5703125" style="483" customWidth="1"/>
    <col min="14605" max="14848" width="11.42578125" style="483"/>
    <col min="14849" max="14849" width="17.85546875" style="483" customWidth="1"/>
    <col min="14850" max="14851" width="13.5703125" style="483" customWidth="1"/>
    <col min="14852" max="14857" width="17.85546875" style="483" customWidth="1"/>
    <col min="14858" max="14860" width="13.5703125" style="483" customWidth="1"/>
    <col min="14861" max="15104" width="11.42578125" style="483"/>
    <col min="15105" max="15105" width="17.85546875" style="483" customWidth="1"/>
    <col min="15106" max="15107" width="13.5703125" style="483" customWidth="1"/>
    <col min="15108" max="15113" width="17.85546875" style="483" customWidth="1"/>
    <col min="15114" max="15116" width="13.5703125" style="483" customWidth="1"/>
    <col min="15117" max="15360" width="11.42578125" style="483"/>
    <col min="15361" max="15361" width="17.85546875" style="483" customWidth="1"/>
    <col min="15362" max="15363" width="13.5703125" style="483" customWidth="1"/>
    <col min="15364" max="15369" width="17.85546875" style="483" customWidth="1"/>
    <col min="15370" max="15372" width="13.5703125" style="483" customWidth="1"/>
    <col min="15373" max="15616" width="11.42578125" style="483"/>
    <col min="15617" max="15617" width="17.85546875" style="483" customWidth="1"/>
    <col min="15618" max="15619" width="13.5703125" style="483" customWidth="1"/>
    <col min="15620" max="15625" width="17.85546875" style="483" customWidth="1"/>
    <col min="15626" max="15628" width="13.5703125" style="483" customWidth="1"/>
    <col min="15629" max="15872" width="11.42578125" style="483"/>
    <col min="15873" max="15873" width="17.85546875" style="483" customWidth="1"/>
    <col min="15874" max="15875" width="13.5703125" style="483" customWidth="1"/>
    <col min="15876" max="15881" width="17.85546875" style="483" customWidth="1"/>
    <col min="15882" max="15884" width="13.5703125" style="483" customWidth="1"/>
    <col min="15885" max="16128" width="11.42578125" style="483"/>
    <col min="16129" max="16129" width="17.85546875" style="483" customWidth="1"/>
    <col min="16130" max="16131" width="13.5703125" style="483" customWidth="1"/>
    <col min="16132" max="16137" width="17.85546875" style="483" customWidth="1"/>
    <col min="16138" max="16140" width="13.5703125" style="483" customWidth="1"/>
    <col min="16141" max="16384" width="11.42578125" style="483"/>
  </cols>
  <sheetData>
    <row r="1" spans="1:18" ht="22.5" customHeight="1">
      <c r="A1" s="529" t="s">
        <v>693</v>
      </c>
      <c r="B1" s="529"/>
      <c r="C1" s="529"/>
      <c r="D1" s="529"/>
      <c r="E1" s="529"/>
      <c r="F1" s="529"/>
      <c r="G1" s="529"/>
      <c r="H1" s="529"/>
      <c r="I1" s="529"/>
      <c r="J1" s="529"/>
      <c r="K1" s="529"/>
      <c r="L1" s="529"/>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3" t="s">
        <v>691</v>
      </c>
      <c r="B3" s="108">
        <v>52</v>
      </c>
      <c r="C3" s="108">
        <v>313</v>
      </c>
      <c r="D3" s="108">
        <v>4091</v>
      </c>
      <c r="E3" s="108">
        <v>3995</v>
      </c>
      <c r="F3" s="108">
        <v>7079</v>
      </c>
      <c r="G3" s="108">
        <v>22694</v>
      </c>
      <c r="H3" s="108">
        <v>754</v>
      </c>
      <c r="I3" s="108">
        <v>5239</v>
      </c>
      <c r="J3" s="108">
        <v>2043</v>
      </c>
      <c r="K3" s="108">
        <v>16722</v>
      </c>
      <c r="L3" s="110">
        <f>SUM(B3:K3)</f>
        <v>62982</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vvBHkldqd2ghdkAvjBB9NJD1WoH6ofh4IQ9p5FQKi+LBaAvi1MGXch4SZBBpA62lkF2FsJPgXPFq1bkHBN0xOg==" saltValue="dxoYOo2Wl6uejazgL1XD+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K44" sqref="K44"/>
    </sheetView>
  </sheetViews>
  <sheetFormatPr baseColWidth="10" defaultRowHeight="15"/>
  <cols>
    <col min="1" max="1" width="29.28515625" style="483" bestFit="1" customWidth="1"/>
    <col min="2" max="3" width="11.42578125" style="483"/>
    <col min="4" max="4" width="14.42578125" style="483" bestFit="1" customWidth="1"/>
    <col min="5" max="256" width="11.42578125" style="483"/>
    <col min="257" max="257" width="24.140625" style="483" bestFit="1" customWidth="1"/>
    <col min="258" max="512" width="11.42578125" style="483"/>
    <col min="513" max="513" width="24.140625" style="483" bestFit="1" customWidth="1"/>
    <col min="514" max="768" width="11.42578125" style="483"/>
    <col min="769" max="769" width="24.140625" style="483" bestFit="1" customWidth="1"/>
    <col min="770" max="1024" width="11.42578125" style="483"/>
    <col min="1025" max="1025" width="24.140625" style="483" bestFit="1" customWidth="1"/>
    <col min="1026" max="1280" width="11.42578125" style="483"/>
    <col min="1281" max="1281" width="24.140625" style="483" bestFit="1" customWidth="1"/>
    <col min="1282" max="1536" width="11.42578125" style="483"/>
    <col min="1537" max="1537" width="24.140625" style="483" bestFit="1" customWidth="1"/>
    <col min="1538" max="1792" width="11.42578125" style="483"/>
    <col min="1793" max="1793" width="24.140625" style="483" bestFit="1" customWidth="1"/>
    <col min="1794" max="2048" width="11.42578125" style="483"/>
    <col min="2049" max="2049" width="24.140625" style="483" bestFit="1" customWidth="1"/>
    <col min="2050" max="2304" width="11.42578125" style="483"/>
    <col min="2305" max="2305" width="24.140625" style="483" bestFit="1" customWidth="1"/>
    <col min="2306" max="2560" width="11.42578125" style="483"/>
    <col min="2561" max="2561" width="24.140625" style="483" bestFit="1" customWidth="1"/>
    <col min="2562" max="2816" width="11.42578125" style="483"/>
    <col min="2817" max="2817" width="24.140625" style="483" bestFit="1" customWidth="1"/>
    <col min="2818" max="3072" width="11.42578125" style="483"/>
    <col min="3073" max="3073" width="24.140625" style="483" bestFit="1" customWidth="1"/>
    <col min="3074" max="3328" width="11.42578125" style="483"/>
    <col min="3329" max="3329" width="24.140625" style="483" bestFit="1" customWidth="1"/>
    <col min="3330" max="3584" width="11.42578125" style="483"/>
    <col min="3585" max="3585" width="24.140625" style="483" bestFit="1" customWidth="1"/>
    <col min="3586" max="3840" width="11.42578125" style="483"/>
    <col min="3841" max="3841" width="24.140625" style="483" bestFit="1" customWidth="1"/>
    <col min="3842" max="4096" width="11.42578125" style="483"/>
    <col min="4097" max="4097" width="24.140625" style="483" bestFit="1" customWidth="1"/>
    <col min="4098" max="4352" width="11.42578125" style="483"/>
    <col min="4353" max="4353" width="24.140625" style="483" bestFit="1" customWidth="1"/>
    <col min="4354" max="4608" width="11.42578125" style="483"/>
    <col min="4609" max="4609" width="24.140625" style="483" bestFit="1" customWidth="1"/>
    <col min="4610" max="4864" width="11.42578125" style="483"/>
    <col min="4865" max="4865" width="24.140625" style="483" bestFit="1" customWidth="1"/>
    <col min="4866" max="5120" width="11.42578125" style="483"/>
    <col min="5121" max="5121" width="24.140625" style="483" bestFit="1" customWidth="1"/>
    <col min="5122" max="5376" width="11.42578125" style="483"/>
    <col min="5377" max="5377" width="24.140625" style="483" bestFit="1" customWidth="1"/>
    <col min="5378" max="5632" width="11.42578125" style="483"/>
    <col min="5633" max="5633" width="24.140625" style="483" bestFit="1" customWidth="1"/>
    <col min="5634" max="5888" width="11.42578125" style="483"/>
    <col min="5889" max="5889" width="24.140625" style="483" bestFit="1" customWidth="1"/>
    <col min="5890" max="6144" width="11.42578125" style="483"/>
    <col min="6145" max="6145" width="24.140625" style="483" bestFit="1" customWidth="1"/>
    <col min="6146" max="6400" width="11.42578125" style="483"/>
    <col min="6401" max="6401" width="24.140625" style="483" bestFit="1" customWidth="1"/>
    <col min="6402" max="6656" width="11.42578125" style="483"/>
    <col min="6657" max="6657" width="24.140625" style="483" bestFit="1" customWidth="1"/>
    <col min="6658" max="6912" width="11.42578125" style="483"/>
    <col min="6913" max="6913" width="24.140625" style="483" bestFit="1" customWidth="1"/>
    <col min="6914" max="7168" width="11.42578125" style="483"/>
    <col min="7169" max="7169" width="24.140625" style="483" bestFit="1" customWidth="1"/>
    <col min="7170" max="7424" width="11.42578125" style="483"/>
    <col min="7425" max="7425" width="24.140625" style="483" bestFit="1" customWidth="1"/>
    <col min="7426" max="7680" width="11.42578125" style="483"/>
    <col min="7681" max="7681" width="24.140625" style="483" bestFit="1" customWidth="1"/>
    <col min="7682" max="7936" width="11.42578125" style="483"/>
    <col min="7937" max="7937" width="24.140625" style="483" bestFit="1" customWidth="1"/>
    <col min="7938" max="8192" width="11.42578125" style="483"/>
    <col min="8193" max="8193" width="24.140625" style="483" bestFit="1" customWidth="1"/>
    <col min="8194" max="8448" width="11.42578125" style="483"/>
    <col min="8449" max="8449" width="24.140625" style="483" bestFit="1" customWidth="1"/>
    <col min="8450" max="8704" width="11.42578125" style="483"/>
    <col min="8705" max="8705" width="24.140625" style="483" bestFit="1" customWidth="1"/>
    <col min="8706" max="8960" width="11.42578125" style="483"/>
    <col min="8961" max="8961" width="24.140625" style="483" bestFit="1" customWidth="1"/>
    <col min="8962" max="9216" width="11.42578125" style="483"/>
    <col min="9217" max="9217" width="24.140625" style="483" bestFit="1" customWidth="1"/>
    <col min="9218" max="9472" width="11.42578125" style="483"/>
    <col min="9473" max="9473" width="24.140625" style="483" bestFit="1" customWidth="1"/>
    <col min="9474" max="9728" width="11.42578125" style="483"/>
    <col min="9729" max="9729" width="24.140625" style="483" bestFit="1" customWidth="1"/>
    <col min="9730" max="9984" width="11.42578125" style="483"/>
    <col min="9985" max="9985" width="24.140625" style="483" bestFit="1" customWidth="1"/>
    <col min="9986" max="10240" width="11.42578125" style="483"/>
    <col min="10241" max="10241" width="24.140625" style="483" bestFit="1" customWidth="1"/>
    <col min="10242" max="10496" width="11.42578125" style="483"/>
    <col min="10497" max="10497" width="24.140625" style="483" bestFit="1" customWidth="1"/>
    <col min="10498" max="10752" width="11.42578125" style="483"/>
    <col min="10753" max="10753" width="24.140625" style="483" bestFit="1" customWidth="1"/>
    <col min="10754" max="11008" width="11.42578125" style="483"/>
    <col min="11009" max="11009" width="24.140625" style="483" bestFit="1" customWidth="1"/>
    <col min="11010" max="11264" width="11.42578125" style="483"/>
    <col min="11265" max="11265" width="24.140625" style="483" bestFit="1" customWidth="1"/>
    <col min="11266" max="11520" width="11.42578125" style="483"/>
    <col min="11521" max="11521" width="24.140625" style="483" bestFit="1" customWidth="1"/>
    <col min="11522" max="11776" width="11.42578125" style="483"/>
    <col min="11777" max="11777" width="24.140625" style="483" bestFit="1" customWidth="1"/>
    <col min="11778" max="12032" width="11.42578125" style="483"/>
    <col min="12033" max="12033" width="24.140625" style="483" bestFit="1" customWidth="1"/>
    <col min="12034" max="12288" width="11.42578125" style="483"/>
    <col min="12289" max="12289" width="24.140625" style="483" bestFit="1" customWidth="1"/>
    <col min="12290" max="12544" width="11.42578125" style="483"/>
    <col min="12545" max="12545" width="24.140625" style="483" bestFit="1" customWidth="1"/>
    <col min="12546" max="12800" width="11.42578125" style="483"/>
    <col min="12801" max="12801" width="24.140625" style="483" bestFit="1" customWidth="1"/>
    <col min="12802" max="13056" width="11.42578125" style="483"/>
    <col min="13057" max="13057" width="24.140625" style="483" bestFit="1" customWidth="1"/>
    <col min="13058" max="13312" width="11.42578125" style="483"/>
    <col min="13313" max="13313" width="24.140625" style="483" bestFit="1" customWidth="1"/>
    <col min="13314" max="13568" width="11.42578125" style="483"/>
    <col min="13569" max="13569" width="24.140625" style="483" bestFit="1" customWidth="1"/>
    <col min="13570" max="13824" width="11.42578125" style="483"/>
    <col min="13825" max="13825" width="24.140625" style="483" bestFit="1" customWidth="1"/>
    <col min="13826" max="14080" width="11.42578125" style="483"/>
    <col min="14081" max="14081" width="24.140625" style="483" bestFit="1" customWidth="1"/>
    <col min="14082" max="14336" width="11.42578125" style="483"/>
    <col min="14337" max="14337" width="24.140625" style="483" bestFit="1" customWidth="1"/>
    <col min="14338" max="14592" width="11.42578125" style="483"/>
    <col min="14593" max="14593" width="24.140625" style="483" bestFit="1" customWidth="1"/>
    <col min="14594" max="14848" width="11.42578125" style="483"/>
    <col min="14849" max="14849" width="24.140625" style="483" bestFit="1" customWidth="1"/>
    <col min="14850" max="15104" width="11.42578125" style="483"/>
    <col min="15105" max="15105" width="24.140625" style="483" bestFit="1" customWidth="1"/>
    <col min="15106" max="15360" width="11.42578125" style="483"/>
    <col min="15361" max="15361" width="24.140625" style="483" bestFit="1" customWidth="1"/>
    <col min="15362" max="15616" width="11.42578125" style="483"/>
    <col min="15617" max="15617" width="24.140625" style="483" bestFit="1" customWidth="1"/>
    <col min="15618" max="15872" width="11.42578125" style="483"/>
    <col min="15873" max="15873" width="24.140625" style="483" bestFit="1" customWidth="1"/>
    <col min="15874" max="16128" width="11.42578125" style="483"/>
    <col min="16129" max="16129" width="24.140625" style="483" bestFit="1" customWidth="1"/>
    <col min="16130" max="16384" width="11.42578125" style="483"/>
  </cols>
  <sheetData>
    <row r="1" spans="1:11" ht="21" customHeight="1">
      <c r="A1" s="530" t="s">
        <v>383</v>
      </c>
      <c r="B1" s="530"/>
      <c r="C1" s="530"/>
      <c r="D1" s="530"/>
      <c r="E1" s="530"/>
      <c r="F1" s="530"/>
      <c r="G1" s="530"/>
      <c r="H1" s="530"/>
      <c r="I1" s="530"/>
      <c r="J1" s="530"/>
      <c r="K1" s="530"/>
    </row>
    <row r="2" spans="1:11" ht="47.25" customHeight="1" thickBot="1">
      <c r="A2" s="27" t="s">
        <v>98</v>
      </c>
      <c r="B2" s="27" t="s">
        <v>99</v>
      </c>
      <c r="C2" s="27" t="s">
        <v>103</v>
      </c>
      <c r="D2" s="27" t="s">
        <v>101</v>
      </c>
      <c r="E2" s="27" t="s">
        <v>100</v>
      </c>
      <c r="F2" s="27" t="s">
        <v>102</v>
      </c>
      <c r="G2" s="28" t="s">
        <v>104</v>
      </c>
      <c r="H2" s="28" t="s">
        <v>105</v>
      </c>
      <c r="I2" s="29" t="s">
        <v>684</v>
      </c>
      <c r="J2" s="27" t="s">
        <v>639</v>
      </c>
      <c r="K2" s="28" t="s">
        <v>683</v>
      </c>
    </row>
    <row r="3" spans="1:11">
      <c r="A3" s="369" t="s">
        <v>106</v>
      </c>
      <c r="B3" s="31">
        <v>18</v>
      </c>
      <c r="C3" s="31">
        <v>38</v>
      </c>
      <c r="D3" s="31">
        <v>95</v>
      </c>
      <c r="E3" s="31">
        <v>307</v>
      </c>
      <c r="F3" s="31">
        <v>573</v>
      </c>
      <c r="G3" s="31">
        <v>768</v>
      </c>
      <c r="H3" s="31">
        <v>101</v>
      </c>
      <c r="I3" s="32">
        <v>1900</v>
      </c>
      <c r="J3" s="33">
        <v>1912</v>
      </c>
      <c r="K3" s="34">
        <f t="shared" ref="K3:K33" si="0">I3*100/J3-100</f>
        <v>-0.62761506276150669</v>
      </c>
    </row>
    <row r="4" spans="1:11">
      <c r="A4" s="369" t="s">
        <v>107</v>
      </c>
      <c r="B4" s="31">
        <v>10</v>
      </c>
      <c r="C4" s="31">
        <v>24</v>
      </c>
      <c r="D4" s="31">
        <v>29</v>
      </c>
      <c r="E4" s="31">
        <v>66</v>
      </c>
      <c r="F4" s="31">
        <v>43</v>
      </c>
      <c r="G4" s="31">
        <v>163</v>
      </c>
      <c r="H4" s="31">
        <v>18</v>
      </c>
      <c r="I4" s="32">
        <v>353</v>
      </c>
      <c r="J4" s="33">
        <v>412</v>
      </c>
      <c r="K4" s="34">
        <f t="shared" si="0"/>
        <v>-14.320388349514559</v>
      </c>
    </row>
    <row r="5" spans="1:11">
      <c r="A5" s="369" t="s">
        <v>108</v>
      </c>
      <c r="B5" s="31">
        <v>22</v>
      </c>
      <c r="C5" s="31">
        <v>51</v>
      </c>
      <c r="D5" s="31">
        <v>59</v>
      </c>
      <c r="E5" s="31">
        <v>88</v>
      </c>
      <c r="F5" s="31">
        <v>107</v>
      </c>
      <c r="G5" s="31">
        <v>239</v>
      </c>
      <c r="H5" s="31">
        <v>18</v>
      </c>
      <c r="I5" s="32">
        <v>584</v>
      </c>
      <c r="J5" s="33">
        <v>615</v>
      </c>
      <c r="K5" s="34">
        <f t="shared" si="0"/>
        <v>-5.0406504065040707</v>
      </c>
    </row>
    <row r="6" spans="1:11">
      <c r="A6" s="369" t="s">
        <v>109</v>
      </c>
      <c r="B6" s="31">
        <v>69</v>
      </c>
      <c r="C6" s="31">
        <v>116</v>
      </c>
      <c r="D6" s="31">
        <v>341</v>
      </c>
      <c r="E6" s="31">
        <v>722</v>
      </c>
      <c r="F6" s="31">
        <v>1338</v>
      </c>
      <c r="G6" s="31">
        <v>1867</v>
      </c>
      <c r="H6" s="31">
        <v>235</v>
      </c>
      <c r="I6" s="32">
        <v>4688</v>
      </c>
      <c r="J6" s="33">
        <v>4893</v>
      </c>
      <c r="K6" s="34">
        <f t="shared" si="0"/>
        <v>-4.1896586960964584</v>
      </c>
    </row>
    <row r="7" spans="1:11">
      <c r="A7" s="369" t="s">
        <v>535</v>
      </c>
      <c r="B7" s="31">
        <v>12</v>
      </c>
      <c r="C7" s="31">
        <v>7</v>
      </c>
      <c r="D7" s="31">
        <v>22</v>
      </c>
      <c r="E7" s="31">
        <v>31</v>
      </c>
      <c r="F7" s="31">
        <v>44</v>
      </c>
      <c r="G7" s="31">
        <v>186</v>
      </c>
      <c r="H7" s="31">
        <v>32</v>
      </c>
      <c r="I7" s="32">
        <v>334</v>
      </c>
      <c r="J7" s="33">
        <v>357</v>
      </c>
      <c r="K7" s="34">
        <f t="shared" si="0"/>
        <v>-6.4425770308123305</v>
      </c>
    </row>
    <row r="8" spans="1:11">
      <c r="A8" s="369" t="s">
        <v>110</v>
      </c>
      <c r="B8" s="31">
        <v>19</v>
      </c>
      <c r="C8" s="31">
        <v>81</v>
      </c>
      <c r="D8" s="31">
        <v>100</v>
      </c>
      <c r="E8" s="31">
        <v>297</v>
      </c>
      <c r="F8" s="31">
        <v>174</v>
      </c>
      <c r="G8" s="31">
        <v>784</v>
      </c>
      <c r="H8" s="31">
        <v>90</v>
      </c>
      <c r="I8" s="32">
        <v>1545</v>
      </c>
      <c r="J8" s="33">
        <v>1702</v>
      </c>
      <c r="K8" s="34">
        <f t="shared" si="0"/>
        <v>-9.2244418331374902</v>
      </c>
    </row>
    <row r="9" spans="1:11">
      <c r="A9" s="369" t="s">
        <v>111</v>
      </c>
      <c r="B9" s="31">
        <v>1</v>
      </c>
      <c r="C9" s="31">
        <v>11</v>
      </c>
      <c r="D9" s="31">
        <v>20</v>
      </c>
      <c r="E9" s="31">
        <v>28</v>
      </c>
      <c r="F9" s="31">
        <v>21</v>
      </c>
      <c r="G9" s="31">
        <v>122</v>
      </c>
      <c r="H9" s="31">
        <v>14</v>
      </c>
      <c r="I9" s="32">
        <v>217</v>
      </c>
      <c r="J9" s="33">
        <v>196</v>
      </c>
      <c r="K9" s="34">
        <f t="shared" si="0"/>
        <v>10.714285714285708</v>
      </c>
    </row>
    <row r="10" spans="1:11">
      <c r="A10" s="369" t="s">
        <v>112</v>
      </c>
      <c r="B10" s="31">
        <v>14</v>
      </c>
      <c r="C10" s="31">
        <v>7</v>
      </c>
      <c r="D10" s="31">
        <v>27</v>
      </c>
      <c r="E10" s="31">
        <v>45</v>
      </c>
      <c r="F10" s="31">
        <v>52</v>
      </c>
      <c r="G10" s="31">
        <v>177</v>
      </c>
      <c r="H10" s="31">
        <v>31</v>
      </c>
      <c r="I10" s="32">
        <v>353</v>
      </c>
      <c r="J10" s="33">
        <v>341</v>
      </c>
      <c r="K10" s="34">
        <f t="shared" si="0"/>
        <v>3.5190615835777095</v>
      </c>
    </row>
    <row r="11" spans="1:11">
      <c r="A11" s="369" t="s">
        <v>536</v>
      </c>
      <c r="B11" s="31">
        <v>57</v>
      </c>
      <c r="C11" s="31">
        <v>103</v>
      </c>
      <c r="D11" s="31">
        <v>275</v>
      </c>
      <c r="E11" s="31">
        <v>537</v>
      </c>
      <c r="F11" s="31">
        <v>760</v>
      </c>
      <c r="G11" s="31">
        <v>1248</v>
      </c>
      <c r="H11" s="31">
        <v>230</v>
      </c>
      <c r="I11" s="32">
        <v>3210</v>
      </c>
      <c r="J11" s="33">
        <v>3406</v>
      </c>
      <c r="K11" s="34">
        <f t="shared" si="0"/>
        <v>-5.7545507927187316</v>
      </c>
    </row>
    <row r="12" spans="1:11">
      <c r="A12" s="369" t="s">
        <v>113</v>
      </c>
      <c r="B12" s="31">
        <v>15</v>
      </c>
      <c r="C12" s="31">
        <v>12</v>
      </c>
      <c r="D12" s="31">
        <v>38</v>
      </c>
      <c r="E12" s="31">
        <v>66</v>
      </c>
      <c r="F12" s="31">
        <v>43</v>
      </c>
      <c r="G12" s="31">
        <v>181</v>
      </c>
      <c r="H12" s="31">
        <v>33</v>
      </c>
      <c r="I12" s="32">
        <v>388</v>
      </c>
      <c r="J12" s="33">
        <v>422</v>
      </c>
      <c r="K12" s="34">
        <f t="shared" si="0"/>
        <v>-8.0568720379146868</v>
      </c>
    </row>
    <row r="13" spans="1:11">
      <c r="A13" s="369" t="s">
        <v>114</v>
      </c>
      <c r="B13" s="31">
        <v>46</v>
      </c>
      <c r="C13" s="31">
        <v>31</v>
      </c>
      <c r="D13" s="31">
        <v>93</v>
      </c>
      <c r="E13" s="31">
        <v>183</v>
      </c>
      <c r="F13" s="31">
        <v>278</v>
      </c>
      <c r="G13" s="31">
        <v>441</v>
      </c>
      <c r="H13" s="31">
        <v>47</v>
      </c>
      <c r="I13" s="32">
        <v>1119</v>
      </c>
      <c r="J13" s="33">
        <v>1066</v>
      </c>
      <c r="K13" s="34">
        <f t="shared" si="0"/>
        <v>4.9718574108817961</v>
      </c>
    </row>
    <row r="14" spans="1:11">
      <c r="A14" s="369" t="s">
        <v>537</v>
      </c>
      <c r="B14" s="31">
        <v>36</v>
      </c>
      <c r="C14" s="31">
        <v>78</v>
      </c>
      <c r="D14" s="31">
        <v>151</v>
      </c>
      <c r="E14" s="31">
        <v>262</v>
      </c>
      <c r="F14" s="31">
        <v>166</v>
      </c>
      <c r="G14" s="31">
        <v>747</v>
      </c>
      <c r="H14" s="31">
        <v>86</v>
      </c>
      <c r="I14" s="32">
        <v>1526</v>
      </c>
      <c r="J14" s="33">
        <v>1617</v>
      </c>
      <c r="K14" s="34">
        <f t="shared" si="0"/>
        <v>-5.6277056277056232</v>
      </c>
    </row>
    <row r="15" spans="1:11">
      <c r="A15" s="369" t="s">
        <v>115</v>
      </c>
      <c r="B15" s="31">
        <v>35</v>
      </c>
      <c r="C15" s="31">
        <v>69</v>
      </c>
      <c r="D15" s="31">
        <v>207</v>
      </c>
      <c r="E15" s="31">
        <v>275</v>
      </c>
      <c r="F15" s="31">
        <v>254</v>
      </c>
      <c r="G15" s="31">
        <v>824</v>
      </c>
      <c r="H15" s="31">
        <v>139</v>
      </c>
      <c r="I15" s="32">
        <v>1803</v>
      </c>
      <c r="J15" s="33">
        <v>2079</v>
      </c>
      <c r="K15" s="34">
        <f t="shared" si="0"/>
        <v>-13.275613275613281</v>
      </c>
    </row>
    <row r="16" spans="1:11">
      <c r="A16" s="369" t="s">
        <v>538</v>
      </c>
      <c r="B16" s="31">
        <v>129</v>
      </c>
      <c r="C16" s="31">
        <v>461</v>
      </c>
      <c r="D16" s="31">
        <v>1009</v>
      </c>
      <c r="E16" s="31">
        <v>2008</v>
      </c>
      <c r="F16" s="31">
        <v>1277</v>
      </c>
      <c r="G16" s="31">
        <v>5344</v>
      </c>
      <c r="H16" s="31">
        <v>1046</v>
      </c>
      <c r="I16" s="32">
        <v>11274</v>
      </c>
      <c r="J16" s="33">
        <v>12476</v>
      </c>
      <c r="K16" s="34">
        <f t="shared" si="0"/>
        <v>-9.6344982366143057</v>
      </c>
    </row>
    <row r="17" spans="1:11">
      <c r="A17" s="369" t="s">
        <v>539</v>
      </c>
      <c r="B17" s="31">
        <v>11</v>
      </c>
      <c r="C17" s="31">
        <v>29</v>
      </c>
      <c r="D17" s="31">
        <v>80</v>
      </c>
      <c r="E17" s="31">
        <v>95</v>
      </c>
      <c r="F17" s="31">
        <v>76</v>
      </c>
      <c r="G17" s="31">
        <v>347</v>
      </c>
      <c r="H17" s="31">
        <v>50</v>
      </c>
      <c r="I17" s="32">
        <v>688</v>
      </c>
      <c r="J17" s="33">
        <v>750</v>
      </c>
      <c r="K17" s="34">
        <f t="shared" si="0"/>
        <v>-8.2666666666666657</v>
      </c>
    </row>
    <row r="18" spans="1:11">
      <c r="A18" s="369" t="s">
        <v>116</v>
      </c>
      <c r="B18" s="31">
        <v>26</v>
      </c>
      <c r="C18" s="31">
        <v>101</v>
      </c>
      <c r="D18" s="31">
        <v>346</v>
      </c>
      <c r="E18" s="31">
        <v>610</v>
      </c>
      <c r="F18" s="31">
        <v>488</v>
      </c>
      <c r="G18" s="31">
        <v>1387</v>
      </c>
      <c r="H18" s="31">
        <v>257</v>
      </c>
      <c r="I18" s="32">
        <v>3215</v>
      </c>
      <c r="J18" s="33">
        <v>3397</v>
      </c>
      <c r="K18" s="34">
        <f t="shared" si="0"/>
        <v>-5.3576685310568166</v>
      </c>
    </row>
    <row r="19" spans="1:11">
      <c r="A19" s="369" t="s">
        <v>117</v>
      </c>
      <c r="B19" s="31">
        <v>23</v>
      </c>
      <c r="C19" s="31">
        <v>57</v>
      </c>
      <c r="D19" s="31">
        <v>120</v>
      </c>
      <c r="E19" s="31">
        <v>362</v>
      </c>
      <c r="F19" s="31">
        <v>572</v>
      </c>
      <c r="G19" s="31">
        <v>963</v>
      </c>
      <c r="H19" s="31">
        <v>152</v>
      </c>
      <c r="I19" s="32">
        <v>2249</v>
      </c>
      <c r="J19" s="33">
        <v>2366</v>
      </c>
      <c r="K19" s="34">
        <f t="shared" si="0"/>
        <v>-4.9450549450549488</v>
      </c>
    </row>
    <row r="20" spans="1:11">
      <c r="A20" s="369" t="s">
        <v>118</v>
      </c>
      <c r="B20" s="31">
        <v>37</v>
      </c>
      <c r="C20" s="31">
        <v>92</v>
      </c>
      <c r="D20" s="31">
        <v>331</v>
      </c>
      <c r="E20" s="31">
        <v>481</v>
      </c>
      <c r="F20" s="31">
        <v>522</v>
      </c>
      <c r="G20" s="31">
        <v>1188</v>
      </c>
      <c r="H20" s="31">
        <v>212</v>
      </c>
      <c r="I20" s="32">
        <v>2863</v>
      </c>
      <c r="J20" s="33">
        <v>3087</v>
      </c>
      <c r="K20" s="34">
        <f t="shared" si="0"/>
        <v>-7.2562358276643977</v>
      </c>
    </row>
    <row r="21" spans="1:11">
      <c r="A21" s="369" t="s">
        <v>119</v>
      </c>
      <c r="B21" s="31">
        <v>22</v>
      </c>
      <c r="C21" s="31">
        <v>54</v>
      </c>
      <c r="D21" s="31">
        <v>66</v>
      </c>
      <c r="E21" s="31">
        <v>152</v>
      </c>
      <c r="F21" s="31">
        <v>74</v>
      </c>
      <c r="G21" s="31">
        <v>484</v>
      </c>
      <c r="H21" s="31">
        <v>65</v>
      </c>
      <c r="I21" s="32">
        <v>917</v>
      </c>
      <c r="J21" s="33">
        <v>1007</v>
      </c>
      <c r="K21" s="34">
        <f t="shared" si="0"/>
        <v>-8.9374379344587851</v>
      </c>
    </row>
    <row r="22" spans="1:11">
      <c r="A22" s="369" t="s">
        <v>120</v>
      </c>
      <c r="B22" s="31">
        <v>14</v>
      </c>
      <c r="C22" s="31">
        <v>8</v>
      </c>
      <c r="D22" s="31">
        <v>45</v>
      </c>
      <c r="E22" s="31">
        <v>37</v>
      </c>
      <c r="F22" s="31">
        <v>51</v>
      </c>
      <c r="G22" s="31">
        <v>155</v>
      </c>
      <c r="H22" s="31">
        <v>33</v>
      </c>
      <c r="I22" s="32">
        <v>343</v>
      </c>
      <c r="J22" s="33">
        <v>362</v>
      </c>
      <c r="K22" s="34">
        <f t="shared" si="0"/>
        <v>-5.2486187845303931</v>
      </c>
    </row>
    <row r="23" spans="1:11">
      <c r="A23" s="369" t="s">
        <v>121</v>
      </c>
      <c r="B23" s="31">
        <v>13</v>
      </c>
      <c r="C23" s="31">
        <v>29</v>
      </c>
      <c r="D23" s="31">
        <v>72</v>
      </c>
      <c r="E23" s="31">
        <v>206</v>
      </c>
      <c r="F23" s="31">
        <v>261</v>
      </c>
      <c r="G23" s="31">
        <v>445</v>
      </c>
      <c r="H23" s="31">
        <v>63</v>
      </c>
      <c r="I23" s="32">
        <v>1089</v>
      </c>
      <c r="J23" s="33">
        <v>1112</v>
      </c>
      <c r="K23" s="34">
        <f t="shared" si="0"/>
        <v>-2.0683453237410134</v>
      </c>
    </row>
    <row r="24" spans="1:11">
      <c r="A24" s="369" t="s">
        <v>122</v>
      </c>
      <c r="B24" s="31">
        <v>149</v>
      </c>
      <c r="C24" s="31">
        <v>577</v>
      </c>
      <c r="D24" s="31">
        <v>1192</v>
      </c>
      <c r="E24" s="31">
        <v>2847</v>
      </c>
      <c r="F24" s="31">
        <v>1929</v>
      </c>
      <c r="G24" s="31">
        <v>7945</v>
      </c>
      <c r="H24" s="31">
        <v>1468</v>
      </c>
      <c r="I24" s="32">
        <v>16107</v>
      </c>
      <c r="J24" s="33">
        <v>17388</v>
      </c>
      <c r="K24" s="34">
        <f t="shared" si="0"/>
        <v>-7.3671497584541044</v>
      </c>
    </row>
    <row r="25" spans="1:11">
      <c r="A25" s="369" t="s">
        <v>123</v>
      </c>
      <c r="B25" s="31">
        <v>16</v>
      </c>
      <c r="C25" s="31">
        <v>47</v>
      </c>
      <c r="D25" s="31">
        <v>125</v>
      </c>
      <c r="E25" s="31">
        <v>201</v>
      </c>
      <c r="F25" s="31">
        <v>182</v>
      </c>
      <c r="G25" s="31">
        <v>585</v>
      </c>
      <c r="H25" s="31">
        <v>97</v>
      </c>
      <c r="I25" s="32">
        <v>1253</v>
      </c>
      <c r="J25" s="33">
        <v>1334</v>
      </c>
      <c r="K25" s="34">
        <f t="shared" si="0"/>
        <v>-6.0719640179910073</v>
      </c>
    </row>
    <row r="26" spans="1:11">
      <c r="A26" s="369" t="s">
        <v>124</v>
      </c>
      <c r="B26" s="31">
        <v>10</v>
      </c>
      <c r="C26" s="31">
        <v>6</v>
      </c>
      <c r="D26" s="31">
        <v>29</v>
      </c>
      <c r="E26" s="31">
        <v>64</v>
      </c>
      <c r="F26" s="31">
        <v>128</v>
      </c>
      <c r="G26" s="31">
        <v>167</v>
      </c>
      <c r="H26" s="31">
        <v>31</v>
      </c>
      <c r="I26" s="32">
        <v>435</v>
      </c>
      <c r="J26" s="33">
        <v>442</v>
      </c>
      <c r="K26" s="34">
        <f t="shared" si="0"/>
        <v>-1.5837104072398205</v>
      </c>
    </row>
    <row r="27" spans="1:11">
      <c r="A27" s="369" t="s">
        <v>540</v>
      </c>
      <c r="B27" s="31">
        <v>12</v>
      </c>
      <c r="C27" s="31">
        <v>21</v>
      </c>
      <c r="D27" s="31">
        <v>62</v>
      </c>
      <c r="E27" s="31">
        <v>90</v>
      </c>
      <c r="F27" s="31">
        <v>66</v>
      </c>
      <c r="G27" s="31">
        <v>287</v>
      </c>
      <c r="H27" s="31">
        <v>48</v>
      </c>
      <c r="I27" s="32">
        <v>586</v>
      </c>
      <c r="J27" s="33">
        <v>611</v>
      </c>
      <c r="K27" s="34">
        <f t="shared" si="0"/>
        <v>-4.0916530278232415</v>
      </c>
    </row>
    <row r="28" spans="1:11">
      <c r="A28" s="369" t="s">
        <v>125</v>
      </c>
      <c r="B28" s="31">
        <v>11</v>
      </c>
      <c r="C28" s="31">
        <v>9</v>
      </c>
      <c r="D28" s="31">
        <v>31</v>
      </c>
      <c r="E28" s="31">
        <v>38</v>
      </c>
      <c r="F28" s="31">
        <v>40</v>
      </c>
      <c r="G28" s="31">
        <v>194</v>
      </c>
      <c r="H28" s="31">
        <v>22</v>
      </c>
      <c r="I28" s="32">
        <v>345</v>
      </c>
      <c r="J28" s="33">
        <v>374</v>
      </c>
      <c r="K28" s="34">
        <f t="shared" si="0"/>
        <v>-7.7540106951871621</v>
      </c>
    </row>
    <row r="29" spans="1:11">
      <c r="A29" s="369" t="s">
        <v>126</v>
      </c>
      <c r="B29" s="31">
        <v>28</v>
      </c>
      <c r="C29" s="31">
        <v>59</v>
      </c>
      <c r="D29" s="31">
        <v>227</v>
      </c>
      <c r="E29" s="31">
        <v>285</v>
      </c>
      <c r="F29" s="31">
        <v>184</v>
      </c>
      <c r="G29" s="31">
        <v>881</v>
      </c>
      <c r="H29" s="31">
        <v>139</v>
      </c>
      <c r="I29" s="32">
        <v>1803</v>
      </c>
      <c r="J29" s="33">
        <v>2004</v>
      </c>
      <c r="K29" s="34">
        <f t="shared" si="0"/>
        <v>-10.029940119760482</v>
      </c>
    </row>
    <row r="30" spans="1:11">
      <c r="A30" s="369" t="s">
        <v>541</v>
      </c>
      <c r="B30" s="31">
        <v>8</v>
      </c>
      <c r="C30" s="31">
        <v>4</v>
      </c>
      <c r="D30" s="31">
        <v>24</v>
      </c>
      <c r="E30" s="31">
        <v>21</v>
      </c>
      <c r="F30" s="31">
        <v>43</v>
      </c>
      <c r="G30" s="31">
        <v>106</v>
      </c>
      <c r="H30" s="31">
        <v>23</v>
      </c>
      <c r="I30" s="32">
        <v>229</v>
      </c>
      <c r="J30" s="33">
        <v>231</v>
      </c>
      <c r="K30" s="34">
        <f t="shared" si="0"/>
        <v>-0.86580086580086402</v>
      </c>
    </row>
    <row r="31" spans="1:11">
      <c r="A31" s="369" t="s">
        <v>127</v>
      </c>
      <c r="B31" s="31">
        <v>23</v>
      </c>
      <c r="C31" s="31">
        <v>37</v>
      </c>
      <c r="D31" s="31">
        <v>45</v>
      </c>
      <c r="E31" s="31">
        <v>89</v>
      </c>
      <c r="F31" s="31">
        <v>57</v>
      </c>
      <c r="G31" s="31">
        <v>377</v>
      </c>
      <c r="H31" s="31">
        <v>53</v>
      </c>
      <c r="I31" s="32">
        <v>681</v>
      </c>
      <c r="J31" s="33">
        <v>714</v>
      </c>
      <c r="K31" s="34">
        <f t="shared" si="0"/>
        <v>-4.6218487394958032</v>
      </c>
    </row>
    <row r="32" spans="1:11">
      <c r="A32" s="369" t="s">
        <v>542</v>
      </c>
      <c r="B32" s="31">
        <v>10</v>
      </c>
      <c r="C32" s="31">
        <v>26</v>
      </c>
      <c r="D32" s="31">
        <v>135</v>
      </c>
      <c r="E32" s="31">
        <v>115</v>
      </c>
      <c r="F32" s="31">
        <v>103</v>
      </c>
      <c r="G32" s="31">
        <v>338</v>
      </c>
      <c r="H32" s="31">
        <v>70</v>
      </c>
      <c r="I32" s="32">
        <v>797</v>
      </c>
      <c r="J32" s="33">
        <v>856</v>
      </c>
      <c r="K32" s="34">
        <f t="shared" si="0"/>
        <v>-6.8925233644859816</v>
      </c>
    </row>
    <row r="33" spans="1:22">
      <c r="A33" s="369" t="s">
        <v>543</v>
      </c>
      <c r="B33" s="36">
        <v>2</v>
      </c>
      <c r="C33" s="36">
        <v>5</v>
      </c>
      <c r="D33" s="36">
        <v>5</v>
      </c>
      <c r="E33" s="36">
        <v>17</v>
      </c>
      <c r="F33" s="36">
        <v>15</v>
      </c>
      <c r="G33" s="36">
        <v>45</v>
      </c>
      <c r="H33" s="36">
        <v>6</v>
      </c>
      <c r="I33" s="37">
        <v>95</v>
      </c>
      <c r="J33" s="33">
        <v>133</v>
      </c>
      <c r="K33" s="34">
        <f t="shared" si="0"/>
        <v>-28.571428571428569</v>
      </c>
    </row>
    <row r="34" spans="1:22">
      <c r="A34" s="368"/>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40"/>
      <c r="C36" s="240"/>
      <c r="D36" s="240"/>
      <c r="E36" s="240"/>
      <c r="F36" s="240"/>
      <c r="G36" s="240"/>
      <c r="H36" s="240"/>
      <c r="I36" s="240"/>
      <c r="J36" s="43"/>
      <c r="K36" s="44"/>
      <c r="R36" s="1"/>
      <c r="T36" s="1"/>
      <c r="V36" s="1"/>
    </row>
    <row r="37" spans="1:22">
      <c r="O37" s="368"/>
    </row>
    <row r="38" spans="1:22">
      <c r="C38" s="26"/>
      <c r="D38" s="26"/>
      <c r="E38" s="26"/>
      <c r="F38" s="26"/>
      <c r="G38" s="26"/>
      <c r="H38" s="26"/>
      <c r="I38" s="26"/>
      <c r="J38" s="26"/>
      <c r="K38" s="26"/>
      <c r="O38" s="368"/>
      <c r="P38" s="1"/>
      <c r="R38" s="1"/>
      <c r="T38" s="1"/>
      <c r="V38" s="1"/>
    </row>
    <row r="39" spans="1:22">
      <c r="C39" s="26"/>
      <c r="D39" s="26"/>
      <c r="E39" s="26"/>
      <c r="F39" s="26"/>
      <c r="G39" s="26"/>
      <c r="H39" s="26"/>
      <c r="I39" s="26"/>
      <c r="J39" s="26"/>
      <c r="K39" s="26"/>
      <c r="O39" s="368"/>
      <c r="P39" s="1"/>
      <c r="R39" s="1"/>
      <c r="T39" s="1"/>
      <c r="V39" s="1"/>
    </row>
    <row r="40" spans="1:22">
      <c r="A40" s="2" t="s">
        <v>554</v>
      </c>
      <c r="B40" s="2"/>
      <c r="J40" s="26"/>
      <c r="O40" s="368"/>
      <c r="T40" s="1"/>
      <c r="V40" s="1"/>
    </row>
    <row r="41" spans="1:22">
      <c r="A41" s="2" t="s">
        <v>41</v>
      </c>
      <c r="B41" s="2"/>
      <c r="J41" s="26"/>
      <c r="O41" s="368"/>
      <c r="T41" s="1"/>
      <c r="V41" s="1"/>
    </row>
    <row r="42" spans="1:22">
      <c r="J42" s="26"/>
      <c r="N42" s="1"/>
      <c r="O42" s="368"/>
      <c r="P42" s="1"/>
      <c r="R42" s="1"/>
      <c r="T42" s="1"/>
      <c r="V42" s="1"/>
    </row>
    <row r="43" spans="1:22">
      <c r="J43" s="26"/>
      <c r="O43" s="368"/>
    </row>
    <row r="44" spans="1:22">
      <c r="J44" s="26"/>
      <c r="O44" s="368"/>
      <c r="R44" s="1"/>
      <c r="T44" s="1"/>
    </row>
    <row r="45" spans="1:22">
      <c r="J45" s="26"/>
      <c r="O45" s="368"/>
      <c r="T45" s="1"/>
    </row>
    <row r="46" spans="1:22">
      <c r="J46" s="26"/>
      <c r="O46" s="368"/>
      <c r="P46" s="1"/>
      <c r="R46" s="1"/>
      <c r="T46" s="1"/>
      <c r="V46" s="1"/>
    </row>
    <row r="47" spans="1:22">
      <c r="J47" s="26"/>
      <c r="O47" s="368"/>
      <c r="R47" s="1"/>
      <c r="T47" s="1"/>
      <c r="V47" s="1"/>
    </row>
    <row r="48" spans="1:22">
      <c r="J48" s="26"/>
      <c r="O48" s="368"/>
      <c r="T48" s="1"/>
      <c r="V48" s="1"/>
    </row>
    <row r="49" spans="10:22">
      <c r="J49" s="26"/>
      <c r="O49" s="368"/>
      <c r="T49" s="1"/>
      <c r="V49" s="1"/>
    </row>
    <row r="50" spans="10:22">
      <c r="J50" s="26"/>
      <c r="N50" s="1"/>
      <c r="O50" s="368"/>
      <c r="P50" s="1"/>
      <c r="R50" s="1"/>
      <c r="T50" s="1"/>
      <c r="V50" s="1"/>
    </row>
    <row r="51" spans="10:22">
      <c r="J51" s="26"/>
      <c r="O51" s="368"/>
      <c r="P51" s="1"/>
      <c r="Q51" s="1"/>
      <c r="R51" s="1"/>
      <c r="T51" s="1"/>
      <c r="U51" s="1"/>
      <c r="V51" s="1"/>
    </row>
    <row r="52" spans="10:22">
      <c r="J52" s="26"/>
      <c r="O52" s="368"/>
      <c r="P52" s="1"/>
      <c r="Q52" s="1"/>
      <c r="R52" s="1"/>
      <c r="T52" s="1"/>
      <c r="U52" s="1"/>
      <c r="V52" s="1"/>
    </row>
    <row r="53" spans="10:22">
      <c r="J53" s="26"/>
      <c r="O53" s="368"/>
      <c r="P53" s="1"/>
      <c r="R53" s="1"/>
      <c r="T53" s="1"/>
      <c r="V53" s="1"/>
    </row>
    <row r="54" spans="10:22">
      <c r="J54" s="26"/>
      <c r="O54" s="368"/>
      <c r="T54" s="1"/>
      <c r="V54" s="1"/>
    </row>
    <row r="55" spans="10:22">
      <c r="J55" s="26"/>
      <c r="N55" s="1"/>
      <c r="O55" s="368"/>
      <c r="P55" s="1"/>
      <c r="R55" s="1"/>
      <c r="S55" s="1"/>
      <c r="T55" s="1"/>
      <c r="V55" s="1"/>
    </row>
    <row r="56" spans="10:22">
      <c r="J56" s="26"/>
      <c r="O56" s="368"/>
      <c r="T56" s="1"/>
      <c r="V56" s="1"/>
    </row>
    <row r="57" spans="10:22">
      <c r="J57" s="26"/>
      <c r="N57" s="1"/>
      <c r="O57" s="368"/>
      <c r="R57" s="1"/>
      <c r="T57" s="1"/>
      <c r="V57" s="1"/>
    </row>
    <row r="58" spans="10:22">
      <c r="J58" s="26"/>
      <c r="O58" s="368"/>
      <c r="T58" s="1"/>
      <c r="V58" s="1"/>
    </row>
    <row r="59" spans="10:22">
      <c r="J59" s="26"/>
      <c r="O59" s="368"/>
      <c r="R59" s="1"/>
      <c r="T59" s="1"/>
      <c r="V59" s="1"/>
    </row>
    <row r="60" spans="10:22">
      <c r="J60" s="26"/>
      <c r="O60" s="368"/>
      <c r="P60" s="1"/>
      <c r="Q60" s="1"/>
      <c r="R60" s="1"/>
      <c r="S60" s="1"/>
      <c r="T60" s="1"/>
      <c r="U60" s="1"/>
      <c r="V60" s="1"/>
    </row>
    <row r="61" spans="10:22">
      <c r="J61" s="26"/>
      <c r="O61" s="368"/>
      <c r="P61" s="1"/>
      <c r="Q61" s="1"/>
      <c r="R61" s="1"/>
      <c r="T61" s="1"/>
      <c r="U61" s="1"/>
      <c r="V61" s="1"/>
    </row>
    <row r="62" spans="10:22">
      <c r="J62" s="26"/>
      <c r="O62" s="368"/>
      <c r="V62" s="1"/>
    </row>
    <row r="63" spans="10:22">
      <c r="J63" s="26"/>
      <c r="O63" s="368"/>
      <c r="T63" s="1"/>
      <c r="V63" s="1"/>
    </row>
    <row r="64" spans="10:22">
      <c r="J64" s="26"/>
      <c r="N64" s="1"/>
      <c r="O64" s="368"/>
      <c r="P64" s="1"/>
      <c r="Q64" s="1"/>
      <c r="R64" s="1"/>
      <c r="S64" s="1"/>
      <c r="T64" s="1"/>
      <c r="V64" s="1"/>
    </row>
    <row r="65" spans="10:24">
      <c r="J65" s="26"/>
      <c r="O65" s="368"/>
      <c r="T65" s="1"/>
    </row>
    <row r="66" spans="10:24">
      <c r="J66" s="26"/>
      <c r="O66" s="368"/>
      <c r="Q66" s="1"/>
      <c r="R66" s="1"/>
      <c r="S66" s="1"/>
      <c r="T66" s="1"/>
      <c r="U66" s="1"/>
      <c r="V66" s="1"/>
      <c r="W66" s="1"/>
      <c r="X66" s="1"/>
    </row>
    <row r="67" spans="10:24">
      <c r="J67" s="26"/>
      <c r="O67" s="368"/>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oyakdmpUa/+4/S6hbUwqc9jmQkTwbtas3yswKJqIc6sxsYXr+22FmETGQtO9bF2GsxRYPTxh0JeZGBfqHwViuQ==" saltValue="SKrXBgv4So2C1c0e+l+1iw=="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P42" sqref="P42"/>
    </sheetView>
  </sheetViews>
  <sheetFormatPr baseColWidth="10" defaultRowHeight="15"/>
  <cols>
    <col min="1" max="1" width="29.28515625" style="483" bestFit="1" customWidth="1"/>
    <col min="2" max="3" width="11.42578125" style="483"/>
    <col min="4" max="4" width="13.5703125" style="483" customWidth="1"/>
    <col min="5" max="5" width="15.140625" style="483" customWidth="1"/>
    <col min="6" max="6" width="13.5703125" style="483" bestFit="1" customWidth="1"/>
    <col min="7" max="13" width="12.7109375" style="483" customWidth="1"/>
    <col min="14" max="14" width="11.42578125" style="483"/>
    <col min="15" max="15" width="12.5703125" style="483" customWidth="1"/>
    <col min="16" max="16" width="12.42578125" style="483" customWidth="1"/>
    <col min="17" max="16384" width="11.42578125" style="483"/>
  </cols>
  <sheetData>
    <row r="1" spans="1:26" ht="25.5" customHeight="1">
      <c r="A1" s="530" t="s">
        <v>642</v>
      </c>
      <c r="B1" s="530"/>
      <c r="C1" s="530"/>
      <c r="D1" s="530"/>
      <c r="E1" s="530"/>
      <c r="F1" s="530"/>
      <c r="G1" s="530"/>
      <c r="H1" s="530"/>
      <c r="I1" s="530"/>
      <c r="J1" s="530"/>
      <c r="K1" s="530"/>
      <c r="L1" s="530"/>
      <c r="M1" s="530"/>
      <c r="N1" s="530"/>
      <c r="O1" s="530"/>
      <c r="P1" s="530"/>
    </row>
    <row r="2" spans="1:26" ht="31.5" customHeight="1" thickBot="1">
      <c r="A2" s="27" t="s">
        <v>98</v>
      </c>
      <c r="B2" s="28" t="s">
        <v>132</v>
      </c>
      <c r="C2" s="28" t="s">
        <v>544</v>
      </c>
      <c r="D2" s="28" t="s">
        <v>545</v>
      </c>
      <c r="E2" s="28" t="s">
        <v>546</v>
      </c>
      <c r="F2" s="28" t="s">
        <v>547</v>
      </c>
      <c r="G2" s="28" t="s">
        <v>155</v>
      </c>
      <c r="H2" s="28" t="s">
        <v>548</v>
      </c>
      <c r="I2" s="28" t="s">
        <v>549</v>
      </c>
      <c r="J2" s="28" t="s">
        <v>550</v>
      </c>
      <c r="K2" s="28" t="s">
        <v>551</v>
      </c>
      <c r="L2" s="28" t="s">
        <v>552</v>
      </c>
      <c r="M2" s="28" t="s">
        <v>553</v>
      </c>
      <c r="N2" s="29" t="s">
        <v>684</v>
      </c>
      <c r="O2" s="27" t="s">
        <v>639</v>
      </c>
      <c r="P2" s="28" t="s">
        <v>685</v>
      </c>
    </row>
    <row r="3" spans="1:26">
      <c r="A3" s="26"/>
      <c r="B3" s="53"/>
      <c r="C3" s="53"/>
      <c r="D3" s="53"/>
      <c r="E3" s="53"/>
      <c r="F3" s="53"/>
      <c r="G3" s="53"/>
      <c r="H3" s="53"/>
      <c r="I3" s="53"/>
      <c r="J3" s="53"/>
      <c r="K3" s="53"/>
      <c r="L3" s="53"/>
      <c r="M3" s="53"/>
      <c r="N3" s="52"/>
      <c r="O3" s="51"/>
      <c r="P3" s="30"/>
    </row>
    <row r="4" spans="1:26">
      <c r="A4" s="369"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69"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69"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69"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69" t="s">
        <v>535</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69"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69"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69"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69" t="s">
        <v>536</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69"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69"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69" t="s">
        <v>537</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69"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69" t="s">
        <v>538</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69" t="s">
        <v>539</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69"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69"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69"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69"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69"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69"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69"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69"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69"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69" t="s">
        <v>540</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69"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69"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69" t="s">
        <v>541</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69"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69" t="s">
        <v>542</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69" t="s">
        <v>543</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4" customFormat="1">
      <c r="A40" s="2" t="s">
        <v>554</v>
      </c>
      <c r="B40" s="483"/>
    </row>
    <row r="41" spans="1:27" s="484" customFormat="1">
      <c r="A41" s="2" t="s">
        <v>41</v>
      </c>
      <c r="B41" s="483"/>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pfTzKPMluW2x1leduRft1Q/MIezuupaeztDn4gxruBfSveCHjKpm7nKILvZPcRJg2ZvJUXRm4F6tSWkmlmsauw==" saltValue="7h1YmA8t7Nd9XqTfF2Qe6g=="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topLeftCell="B1" zoomScale="115" zoomScaleNormal="115" workbookViewId="0">
      <selection activeCell="L21" sqref="L21"/>
    </sheetView>
  </sheetViews>
  <sheetFormatPr baseColWidth="10" defaultRowHeight="15"/>
  <cols>
    <col min="1" max="1" width="18.42578125" style="483" customWidth="1"/>
    <col min="2" max="4" width="16" style="483" customWidth="1"/>
    <col min="5" max="16384" width="11.42578125" style="483"/>
  </cols>
  <sheetData>
    <row r="1" spans="1:20" ht="35.25" customHeight="1">
      <c r="A1" s="525" t="s">
        <v>523</v>
      </c>
      <c r="B1" s="525"/>
      <c r="C1" s="525"/>
      <c r="D1" s="525"/>
    </row>
    <row r="2" spans="1:20" ht="15.75">
      <c r="A2" s="531" t="s">
        <v>691</v>
      </c>
      <c r="B2" s="531"/>
      <c r="C2" s="531"/>
      <c r="D2" s="531"/>
    </row>
    <row r="3" spans="1:20" ht="15.75" customHeight="1">
      <c r="A3" s="482"/>
      <c r="B3" s="45" t="s">
        <v>143</v>
      </c>
      <c r="C3" s="46" t="s">
        <v>144</v>
      </c>
      <c r="D3" s="54" t="s">
        <v>145</v>
      </c>
      <c r="N3" s="532" t="s">
        <v>714</v>
      </c>
      <c r="O3" s="532"/>
      <c r="P3" s="532"/>
      <c r="Q3" s="532"/>
      <c r="R3" s="532"/>
      <c r="S3" s="532"/>
      <c r="T3" s="471"/>
    </row>
    <row r="4" spans="1:20">
      <c r="A4" s="162" t="s">
        <v>146</v>
      </c>
      <c r="B4" s="151">
        <v>3043</v>
      </c>
      <c r="C4" s="152">
        <v>3852</v>
      </c>
      <c r="D4" s="153">
        <f>C4+B4</f>
        <v>6895</v>
      </c>
      <c r="N4" s="532"/>
      <c r="O4" s="532"/>
      <c r="P4" s="532"/>
      <c r="Q4" s="532"/>
      <c r="R4" s="532"/>
      <c r="S4" s="532"/>
      <c r="T4" s="471"/>
    </row>
    <row r="5" spans="1:20" ht="30" customHeight="1">
      <c r="A5" s="163" t="s">
        <v>147</v>
      </c>
      <c r="B5" s="154">
        <v>2431</v>
      </c>
      <c r="C5" s="155">
        <v>3299</v>
      </c>
      <c r="D5" s="153">
        <f>C5+B5</f>
        <v>5730</v>
      </c>
      <c r="N5" s="532"/>
      <c r="O5" s="532"/>
      <c r="P5" s="532"/>
      <c r="Q5" s="532"/>
      <c r="R5" s="532"/>
      <c r="S5" s="532"/>
      <c r="T5" s="471"/>
    </row>
    <row r="6" spans="1:20" ht="30" customHeight="1">
      <c r="A6" s="164" t="s">
        <v>148</v>
      </c>
      <c r="B6" s="154">
        <v>26991</v>
      </c>
      <c r="C6" s="155">
        <v>36057</v>
      </c>
      <c r="D6" s="153">
        <f>C6+B6</f>
        <v>63048</v>
      </c>
      <c r="N6" s="532"/>
      <c r="O6" s="532"/>
      <c r="P6" s="532"/>
      <c r="Q6" s="532"/>
      <c r="R6" s="532"/>
      <c r="S6" s="532"/>
      <c r="T6" s="471"/>
    </row>
    <row r="7" spans="1:20" ht="51" customHeight="1">
      <c r="A7" s="45" t="s">
        <v>149</v>
      </c>
      <c r="B7" s="156">
        <f>B6+B5+B4</f>
        <v>32465</v>
      </c>
      <c r="C7" s="157">
        <f>C6+C5+C4</f>
        <v>43208</v>
      </c>
      <c r="D7" s="158">
        <f>D6+D5+D4</f>
        <v>75673</v>
      </c>
      <c r="N7" s="532"/>
      <c r="O7" s="532"/>
      <c r="P7" s="532"/>
      <c r="Q7" s="532"/>
      <c r="R7" s="532"/>
      <c r="S7" s="532"/>
      <c r="T7" s="471"/>
    </row>
    <row r="8" spans="1:20">
      <c r="A8" s="162" t="s">
        <v>150</v>
      </c>
      <c r="B8" s="1">
        <v>482</v>
      </c>
      <c r="C8" s="1">
        <v>480</v>
      </c>
      <c r="D8" s="1">
        <f>C8+B8</f>
        <v>962</v>
      </c>
      <c r="N8" s="532"/>
      <c r="O8" s="532"/>
      <c r="P8" s="532"/>
      <c r="Q8" s="532"/>
      <c r="R8" s="532"/>
      <c r="S8" s="532"/>
      <c r="T8" s="471"/>
    </row>
    <row r="9" spans="1:20">
      <c r="A9" s="163" t="s">
        <v>151</v>
      </c>
      <c r="B9" s="1">
        <v>2639</v>
      </c>
      <c r="C9" s="1">
        <v>3541</v>
      </c>
      <c r="D9" s="1">
        <f>C9+B9</f>
        <v>6180</v>
      </c>
      <c r="N9" s="532"/>
      <c r="O9" s="532"/>
      <c r="P9" s="532"/>
      <c r="Q9" s="532"/>
      <c r="R9" s="532"/>
      <c r="S9" s="532"/>
      <c r="T9" s="471"/>
    </row>
    <row r="10" spans="1:20">
      <c r="A10" s="163" t="s">
        <v>152</v>
      </c>
      <c r="B10" s="1">
        <v>288</v>
      </c>
      <c r="C10" s="1">
        <v>321</v>
      </c>
      <c r="D10" s="1">
        <f>C10+B10</f>
        <v>609</v>
      </c>
      <c r="N10" s="532"/>
      <c r="O10" s="532"/>
      <c r="P10" s="532"/>
      <c r="Q10" s="532"/>
      <c r="R10" s="532"/>
      <c r="S10" s="532"/>
      <c r="T10" s="471"/>
    </row>
    <row r="11" spans="1:20">
      <c r="A11" s="164" t="s">
        <v>153</v>
      </c>
      <c r="B11" s="1">
        <v>26652</v>
      </c>
      <c r="C11" s="1">
        <v>36330</v>
      </c>
      <c r="D11" s="1">
        <f>C11+B11</f>
        <v>62982</v>
      </c>
      <c r="N11" s="532"/>
      <c r="O11" s="532"/>
      <c r="P11" s="532"/>
      <c r="Q11" s="532"/>
      <c r="R11" s="532"/>
      <c r="S11" s="532"/>
      <c r="T11" s="471"/>
    </row>
    <row r="12" spans="1:20" ht="38.25" customHeight="1">
      <c r="A12" s="45" t="s">
        <v>524</v>
      </c>
      <c r="B12" s="156">
        <f>B11+B10+B9+B8</f>
        <v>30061</v>
      </c>
      <c r="C12" s="157">
        <f>C11+C10+C9+C8</f>
        <v>40672</v>
      </c>
      <c r="D12" s="158">
        <f>D11+D10+D9+D8</f>
        <v>70733</v>
      </c>
      <c r="N12" s="532"/>
      <c r="O12" s="532"/>
      <c r="P12" s="532"/>
      <c r="Q12" s="532"/>
      <c r="R12" s="532"/>
      <c r="S12" s="532"/>
      <c r="T12" s="471"/>
    </row>
    <row r="13" spans="1:20">
      <c r="A13" s="46" t="s">
        <v>154</v>
      </c>
      <c r="B13" s="159">
        <f>B7+B12</f>
        <v>62526</v>
      </c>
      <c r="C13" s="160">
        <f>C7+C12</f>
        <v>83880</v>
      </c>
      <c r="D13" s="161">
        <f>D7+D12</f>
        <v>146406</v>
      </c>
      <c r="N13" s="532"/>
      <c r="O13" s="532"/>
      <c r="P13" s="532"/>
      <c r="Q13" s="532"/>
      <c r="R13" s="532"/>
      <c r="S13" s="532"/>
    </row>
    <row r="14" spans="1:20">
      <c r="N14" s="532"/>
      <c r="O14" s="532"/>
      <c r="P14" s="532"/>
      <c r="Q14" s="532"/>
      <c r="R14" s="532"/>
      <c r="S14" s="532"/>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VDyXJtlhzP4KrEV1bUURUFebnQMs/jgiwb6yIyPjO+6fQZCr/gFFSJaVyQQjXrWF6QBmGQkYZSlHuHBEpFmPjg==" saltValue="q+d78PcCZs4zHToSUzOswg=="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zoomScaleNormal="100" workbookViewId="0">
      <selection activeCell="G25" sqref="G25"/>
    </sheetView>
  </sheetViews>
  <sheetFormatPr baseColWidth="10" defaultRowHeight="15"/>
  <cols>
    <col min="1" max="1" width="16.28515625" customWidth="1"/>
    <col min="2" max="2" width="14.5703125" customWidth="1"/>
    <col min="3" max="6" width="14.7109375" customWidth="1"/>
    <col min="8" max="8" width="13" customWidth="1"/>
    <col min="9" max="9" width="11.42578125" style="233"/>
    <col min="12" max="12" width="11.42578125" style="320" customWidth="1"/>
    <col min="13" max="13" width="11.42578125" style="233"/>
    <col min="14" max="14" width="11.42578125" style="367"/>
    <col min="15" max="15" width="11.42578125" style="320"/>
  </cols>
  <sheetData>
    <row r="1" spans="1:25" ht="53.25" customHeight="1">
      <c r="A1" s="533" t="s">
        <v>420</v>
      </c>
      <c r="B1" s="533"/>
      <c r="C1" s="533"/>
      <c r="D1" s="533"/>
      <c r="E1" s="533"/>
      <c r="F1" s="533"/>
    </row>
    <row r="2" spans="1:25" ht="30" customHeight="1">
      <c r="A2" s="14" t="s">
        <v>87</v>
      </c>
      <c r="B2" s="136" t="s">
        <v>88</v>
      </c>
      <c r="C2" s="134" t="s">
        <v>89</v>
      </c>
      <c r="D2" s="136" t="s">
        <v>353</v>
      </c>
      <c r="E2" s="134" t="s">
        <v>352</v>
      </c>
      <c r="F2" s="135" t="s">
        <v>421</v>
      </c>
    </row>
    <row r="3" spans="1:25" ht="15" customHeight="1">
      <c r="A3" s="109">
        <v>46023</v>
      </c>
      <c r="B3" s="147">
        <v>13574</v>
      </c>
      <c r="C3" s="147">
        <v>13233</v>
      </c>
      <c r="D3" s="147">
        <v>10608</v>
      </c>
      <c r="E3" s="501">
        <v>16199</v>
      </c>
      <c r="F3" s="110">
        <v>26807</v>
      </c>
      <c r="G3" s="1"/>
    </row>
    <row r="4" spans="1:25" ht="15" customHeight="1">
      <c r="A4" s="17">
        <v>46054</v>
      </c>
      <c r="B4" s="258"/>
      <c r="C4" s="258"/>
      <c r="D4" s="18"/>
      <c r="E4" s="476"/>
      <c r="F4" s="472"/>
      <c r="G4" s="1"/>
    </row>
    <row r="5" spans="1:25">
      <c r="A5" s="17">
        <v>46082</v>
      </c>
      <c r="B5" s="258"/>
      <c r="C5" s="258"/>
      <c r="D5" s="18"/>
      <c r="E5" s="476"/>
      <c r="F5" s="472"/>
      <c r="G5" s="1"/>
    </row>
    <row r="6" spans="1:25">
      <c r="A6" s="17">
        <v>46113</v>
      </c>
      <c r="B6" s="18"/>
      <c r="C6" s="18"/>
      <c r="D6" s="479"/>
      <c r="E6" s="479"/>
      <c r="F6" s="472"/>
      <c r="G6" s="1"/>
    </row>
    <row r="7" spans="1:25">
      <c r="A7" s="17">
        <v>46143</v>
      </c>
      <c r="B7" s="18"/>
      <c r="C7" s="18"/>
      <c r="D7" s="479"/>
      <c r="E7" s="479"/>
      <c r="F7" s="472"/>
      <c r="G7" s="1"/>
      <c r="R7" s="107"/>
      <c r="S7" s="107"/>
      <c r="T7" s="107"/>
      <c r="W7" s="1"/>
    </row>
    <row r="8" spans="1:25">
      <c r="A8" s="17">
        <v>46174</v>
      </c>
      <c r="B8" s="18"/>
      <c r="C8" s="18"/>
      <c r="D8" s="479"/>
      <c r="E8" s="479"/>
      <c r="F8" s="472"/>
      <c r="G8" s="1"/>
      <c r="R8" s="107"/>
      <c r="S8" s="107"/>
      <c r="T8" s="107"/>
    </row>
    <row r="9" spans="1:25">
      <c r="A9" s="17">
        <v>46204</v>
      </c>
      <c r="B9" s="18"/>
      <c r="C9" s="18"/>
      <c r="D9" s="18"/>
      <c r="E9" s="18"/>
      <c r="F9" s="472"/>
      <c r="R9" s="107"/>
      <c r="S9" s="107"/>
      <c r="T9" s="107"/>
    </row>
    <row r="10" spans="1:25" s="197" customFormat="1">
      <c r="A10" s="17">
        <v>46235</v>
      </c>
      <c r="B10" s="18"/>
      <c r="C10" s="18"/>
      <c r="D10" s="18"/>
      <c r="E10" s="18"/>
      <c r="F10" s="472"/>
      <c r="I10" s="233"/>
      <c r="L10" s="320"/>
      <c r="M10" s="233"/>
      <c r="N10" s="367"/>
      <c r="O10" s="320"/>
      <c r="R10" s="107"/>
      <c r="S10" s="107"/>
      <c r="T10" s="107"/>
    </row>
    <row r="11" spans="1:25" s="204" customFormat="1">
      <c r="A11" s="17">
        <v>46266</v>
      </c>
      <c r="B11" s="18"/>
      <c r="C11" s="18"/>
      <c r="D11" s="18"/>
      <c r="E11" s="18"/>
      <c r="F11" s="472"/>
      <c r="I11" s="233"/>
      <c r="L11" s="320"/>
      <c r="M11" s="233"/>
      <c r="N11" s="367"/>
      <c r="O11" s="320"/>
      <c r="R11" s="107"/>
      <c r="S11" s="107"/>
      <c r="T11" s="107"/>
    </row>
    <row r="12" spans="1:25" s="204" customFormat="1">
      <c r="A12" s="17">
        <v>46296</v>
      </c>
      <c r="B12" s="18"/>
      <c r="C12" s="18"/>
      <c r="D12" s="18"/>
      <c r="E12" s="18"/>
      <c r="F12" s="472"/>
      <c r="I12" s="233"/>
      <c r="L12" s="320"/>
      <c r="M12" s="233"/>
      <c r="N12" s="367"/>
      <c r="O12" s="320"/>
      <c r="R12" s="107"/>
      <c r="S12" s="107"/>
      <c r="T12" s="107"/>
      <c r="Y12" s="1"/>
    </row>
    <row r="13" spans="1:25" s="204" customFormat="1">
      <c r="A13" s="17">
        <v>46327</v>
      </c>
      <c r="B13" s="18"/>
      <c r="C13" s="18"/>
      <c r="D13" s="18"/>
      <c r="E13" s="18"/>
      <c r="F13" s="472"/>
      <c r="I13" s="233"/>
      <c r="L13" s="320"/>
      <c r="M13" s="233"/>
      <c r="N13" s="367"/>
      <c r="O13" s="320"/>
      <c r="R13" s="107"/>
      <c r="S13" s="107"/>
      <c r="T13" s="107"/>
    </row>
    <row r="14" spans="1:25" s="493" customFormat="1">
      <c r="A14" s="17">
        <v>46357</v>
      </c>
      <c r="B14" s="18"/>
      <c r="C14" s="18"/>
      <c r="D14" s="18"/>
      <c r="E14" s="18"/>
      <c r="F14" s="472"/>
      <c r="R14" s="107"/>
      <c r="S14" s="107"/>
      <c r="T14" s="107"/>
    </row>
    <row r="15" spans="1:25" s="204" customFormat="1">
      <c r="A15" s="17">
        <v>45992</v>
      </c>
      <c r="B15" s="18">
        <v>12972</v>
      </c>
      <c r="C15" s="18">
        <v>13854</v>
      </c>
      <c r="D15" s="18">
        <v>9179</v>
      </c>
      <c r="E15" s="18">
        <v>17647</v>
      </c>
      <c r="F15" s="472">
        <v>26826</v>
      </c>
      <c r="I15" s="233"/>
      <c r="L15" s="320"/>
      <c r="M15" s="233"/>
      <c r="N15" s="367"/>
      <c r="O15" s="320"/>
      <c r="R15" s="107"/>
      <c r="S15" s="107"/>
      <c r="T15" s="107"/>
    </row>
    <row r="16" spans="1:25" s="265" customFormat="1" ht="15" customHeight="1">
      <c r="A16" s="535" t="s">
        <v>694</v>
      </c>
      <c r="B16" s="535"/>
      <c r="C16" s="535"/>
      <c r="D16" s="535"/>
      <c r="E16" s="535"/>
      <c r="F16" s="535"/>
      <c r="L16" s="320"/>
      <c r="N16" s="367"/>
      <c r="O16" s="320"/>
      <c r="R16" s="107"/>
      <c r="S16" s="107"/>
      <c r="T16" s="107"/>
    </row>
    <row r="17" spans="1:27" ht="15" customHeight="1">
      <c r="A17" s="535"/>
      <c r="B17" s="535"/>
      <c r="C17" s="535"/>
      <c r="D17" s="535"/>
      <c r="E17" s="535"/>
      <c r="F17" s="535"/>
      <c r="G17" s="1"/>
      <c r="H17" s="1"/>
      <c r="I17" s="132"/>
      <c r="Y17" s="1"/>
    </row>
    <row r="18" spans="1:27">
      <c r="A18" s="535"/>
      <c r="B18" s="535"/>
      <c r="C18" s="535"/>
      <c r="D18" s="535"/>
      <c r="E18" s="535"/>
      <c r="F18" s="535"/>
      <c r="G18" s="132"/>
      <c r="H18" s="132"/>
      <c r="I18" s="132"/>
    </row>
    <row r="19" spans="1:27" ht="18" customHeight="1">
      <c r="A19" s="535"/>
      <c r="B19" s="535"/>
      <c r="C19" s="535"/>
      <c r="D19" s="535"/>
      <c r="E19" s="535"/>
      <c r="F19" s="535"/>
      <c r="G19" s="132"/>
      <c r="H19" s="533" t="s">
        <v>422</v>
      </c>
      <c r="I19" s="533"/>
      <c r="J19" s="533"/>
      <c r="K19" s="533"/>
      <c r="L19" s="533"/>
      <c r="M19" s="533"/>
      <c r="N19" s="533"/>
      <c r="O19" s="533"/>
      <c r="P19" s="533"/>
      <c r="Q19" s="533"/>
      <c r="R19" s="533"/>
      <c r="S19" s="533"/>
      <c r="T19" s="533"/>
      <c r="U19" s="533"/>
      <c r="V19" s="533"/>
      <c r="W19" s="533"/>
      <c r="Z19" s="474"/>
      <c r="AA19" s="474"/>
    </row>
    <row r="20" spans="1:27" ht="42.75" customHeight="1">
      <c r="A20" s="535"/>
      <c r="B20" s="535"/>
      <c r="C20" s="535"/>
      <c r="D20" s="535"/>
      <c r="E20" s="535"/>
      <c r="F20" s="535"/>
      <c r="G20" s="132"/>
      <c r="H20" s="16" t="s">
        <v>87</v>
      </c>
      <c r="I20" s="13" t="s">
        <v>527</v>
      </c>
      <c r="J20" s="14" t="s">
        <v>592</v>
      </c>
      <c r="K20" s="13" t="s">
        <v>643</v>
      </c>
      <c r="L20" s="13" t="s">
        <v>705</v>
      </c>
      <c r="M20" s="14" t="s">
        <v>593</v>
      </c>
      <c r="N20" s="370" t="s">
        <v>644</v>
      </c>
      <c r="O20" s="13" t="s">
        <v>706</v>
      </c>
      <c r="U20" s="137"/>
    </row>
    <row r="21" spans="1:27" ht="27.75" customHeight="1">
      <c r="A21" s="535"/>
      <c r="B21" s="535"/>
      <c r="C21" s="535"/>
      <c r="D21" s="535"/>
      <c r="E21" s="535"/>
      <c r="F21" s="535"/>
      <c r="G21" s="1"/>
      <c r="H21" s="17" t="s">
        <v>455</v>
      </c>
      <c r="I21" s="18">
        <v>23279</v>
      </c>
      <c r="J21" s="18">
        <v>24781</v>
      </c>
      <c r="K21" s="18">
        <v>26525</v>
      </c>
      <c r="L21" s="110">
        <v>26807</v>
      </c>
      <c r="M21" s="199">
        <f>((J21-I21)/I21)*100</f>
        <v>6.452167189312255</v>
      </c>
      <c r="N21" s="199">
        <f>((K21-J21)/J21)*100</f>
        <v>7.037649812356241</v>
      </c>
      <c r="O21" s="199">
        <f>((L21-K21)/K21)*100</f>
        <v>1.063147973609802</v>
      </c>
      <c r="U21" s="137"/>
    </row>
    <row r="22" spans="1:27">
      <c r="A22" s="535"/>
      <c r="B22" s="535"/>
      <c r="C22" s="535"/>
      <c r="D22" s="535"/>
      <c r="E22" s="535"/>
      <c r="F22" s="535"/>
      <c r="G22" s="1"/>
      <c r="H22" s="17" t="s">
        <v>73</v>
      </c>
      <c r="I22" s="258">
        <v>20205</v>
      </c>
      <c r="J22" s="18">
        <v>23022</v>
      </c>
      <c r="K22" s="18">
        <v>23513</v>
      </c>
      <c r="L22" s="110"/>
      <c r="M22" s="199">
        <f t="shared" ref="M22:M32" si="0">((J22-I22)/I22)*100</f>
        <v>13.942093541202672</v>
      </c>
      <c r="N22" s="199">
        <f t="shared" ref="N22:N32" si="1">((K22-J22)/J22)*100</f>
        <v>2.1327425940404829</v>
      </c>
      <c r="O22" s="199">
        <f t="shared" ref="O22:O32" si="2">((L22-K22)/K22)*100</f>
        <v>-100</v>
      </c>
      <c r="U22" s="137"/>
    </row>
    <row r="23" spans="1:27">
      <c r="A23" s="535"/>
      <c r="B23" s="535"/>
      <c r="C23" s="535"/>
      <c r="D23" s="535"/>
      <c r="E23" s="535"/>
      <c r="F23" s="535"/>
      <c r="G23" s="425"/>
      <c r="H23" s="17" t="s">
        <v>74</v>
      </c>
      <c r="I23" s="18">
        <v>25478</v>
      </c>
      <c r="J23" s="18">
        <v>23940</v>
      </c>
      <c r="K23" s="18">
        <v>27305</v>
      </c>
      <c r="L23" s="110"/>
      <c r="M23" s="199">
        <f t="shared" si="0"/>
        <v>-6.0365805793233376</v>
      </c>
      <c r="N23" s="199">
        <f t="shared" si="1"/>
        <v>14.055973266499583</v>
      </c>
      <c r="O23" s="199">
        <f t="shared" si="2"/>
        <v>-100</v>
      </c>
    </row>
    <row r="24" spans="1:27">
      <c r="A24" s="535"/>
      <c r="B24" s="535"/>
      <c r="C24" s="535"/>
      <c r="D24" s="535"/>
      <c r="E24" s="535"/>
      <c r="F24" s="535"/>
      <c r="G24" s="4"/>
      <c r="H24" s="17" t="s">
        <v>75</v>
      </c>
      <c r="I24" s="268">
        <v>20349</v>
      </c>
      <c r="J24" s="18">
        <v>25873</v>
      </c>
      <c r="K24" s="18">
        <v>24465</v>
      </c>
      <c r="L24" s="110"/>
      <c r="M24" s="199">
        <f t="shared" si="0"/>
        <v>27.146297115337365</v>
      </c>
      <c r="N24" s="199">
        <f t="shared" si="1"/>
        <v>-5.441966528813821</v>
      </c>
      <c r="O24" s="199">
        <f t="shared" si="2"/>
        <v>-100</v>
      </c>
    </row>
    <row r="25" spans="1:27">
      <c r="A25" s="535"/>
      <c r="B25" s="535"/>
      <c r="C25" s="535"/>
      <c r="D25" s="535"/>
      <c r="E25" s="535"/>
      <c r="F25" s="535"/>
      <c r="G25" s="1"/>
      <c r="H25" s="17" t="s">
        <v>76</v>
      </c>
      <c r="I25" s="18">
        <v>22425</v>
      </c>
      <c r="J25" s="18">
        <v>22604</v>
      </c>
      <c r="K25" s="18">
        <v>25078</v>
      </c>
      <c r="L25" s="110"/>
      <c r="M25" s="199">
        <f t="shared" si="0"/>
        <v>0.7982162764771461</v>
      </c>
      <c r="N25" s="199">
        <f t="shared" si="1"/>
        <v>10.944965492833127</v>
      </c>
      <c r="O25" s="199">
        <f t="shared" si="2"/>
        <v>-100</v>
      </c>
    </row>
    <row r="26" spans="1:27">
      <c r="A26" s="535"/>
      <c r="B26" s="535"/>
      <c r="C26" s="535"/>
      <c r="D26" s="535"/>
      <c r="E26" s="535"/>
      <c r="F26" s="535"/>
      <c r="G26" s="1"/>
      <c r="H26" s="17" t="s">
        <v>77</v>
      </c>
      <c r="I26" s="18">
        <v>25250</v>
      </c>
      <c r="J26" s="18">
        <v>24967</v>
      </c>
      <c r="K26" s="18">
        <v>28053</v>
      </c>
      <c r="L26" s="110"/>
      <c r="M26" s="199">
        <f t="shared" si="0"/>
        <v>-1.1207920792079207</v>
      </c>
      <c r="N26" s="199">
        <f t="shared" si="1"/>
        <v>12.36031561661393</v>
      </c>
      <c r="O26" s="199">
        <f t="shared" si="2"/>
        <v>-100</v>
      </c>
      <c r="Z26" s="425"/>
    </row>
    <row r="27" spans="1:27">
      <c r="A27" s="535"/>
      <c r="B27" s="535"/>
      <c r="C27" s="535"/>
      <c r="D27" s="535"/>
      <c r="E27" s="535"/>
      <c r="F27" s="535"/>
      <c r="G27" s="1"/>
      <c r="H27" s="17" t="s">
        <v>671</v>
      </c>
      <c r="I27" s="18">
        <v>25256</v>
      </c>
      <c r="J27" s="18">
        <v>30987</v>
      </c>
      <c r="K27" s="18">
        <v>31184</v>
      </c>
      <c r="L27" s="110"/>
      <c r="M27" s="199">
        <f t="shared" si="0"/>
        <v>22.691637630662022</v>
      </c>
      <c r="N27" s="199">
        <f t="shared" si="1"/>
        <v>0.63575047600606704</v>
      </c>
      <c r="O27" s="199">
        <f t="shared" si="2"/>
        <v>-100</v>
      </c>
    </row>
    <row r="28" spans="1:27">
      <c r="A28" s="535"/>
      <c r="B28" s="535"/>
      <c r="C28" s="535"/>
      <c r="D28" s="535"/>
      <c r="E28" s="535"/>
      <c r="F28" s="535"/>
      <c r="H28" s="17" t="s">
        <v>79</v>
      </c>
      <c r="I28" s="206">
        <v>22933</v>
      </c>
      <c r="J28" s="18">
        <v>25525</v>
      </c>
      <c r="K28" s="18">
        <v>26558</v>
      </c>
      <c r="L28" s="110"/>
      <c r="M28" s="199">
        <f t="shared" si="0"/>
        <v>11.302489861771246</v>
      </c>
      <c r="N28" s="199">
        <f t="shared" si="1"/>
        <v>4.0470127326150829</v>
      </c>
      <c r="O28" s="199">
        <f t="shared" si="2"/>
        <v>-100</v>
      </c>
    </row>
    <row r="29" spans="1:27">
      <c r="A29" s="535"/>
      <c r="B29" s="535"/>
      <c r="C29" s="535"/>
      <c r="D29" s="535"/>
      <c r="E29" s="535"/>
      <c r="F29" s="535"/>
      <c r="H29" s="17" t="s">
        <v>80</v>
      </c>
      <c r="I29" s="206">
        <v>25711</v>
      </c>
      <c r="J29" s="18">
        <v>28494</v>
      </c>
      <c r="K29" s="18">
        <v>30690</v>
      </c>
      <c r="L29" s="110"/>
      <c r="M29" s="199">
        <f t="shared" si="0"/>
        <v>10.824160864999417</v>
      </c>
      <c r="N29" s="199">
        <f t="shared" si="1"/>
        <v>7.7068856601389761</v>
      </c>
      <c r="O29" s="199">
        <f t="shared" si="2"/>
        <v>-100</v>
      </c>
    </row>
    <row r="30" spans="1:27">
      <c r="H30" s="17" t="s">
        <v>81</v>
      </c>
      <c r="I30" s="206">
        <v>27456</v>
      </c>
      <c r="J30" s="18">
        <v>32579</v>
      </c>
      <c r="K30" s="18">
        <v>32705</v>
      </c>
      <c r="L30" s="316"/>
      <c r="M30" s="199">
        <f t="shared" si="0"/>
        <v>18.658945221445222</v>
      </c>
      <c r="N30" s="199">
        <f>((K30-J30)/J30)*100</f>
        <v>0.38675220233892998</v>
      </c>
      <c r="O30" s="199">
        <f>((L30-K30)/K30)*100</f>
        <v>-100</v>
      </c>
    </row>
    <row r="31" spans="1:27">
      <c r="H31" s="17" t="s">
        <v>82</v>
      </c>
      <c r="I31" s="206">
        <v>27992</v>
      </c>
      <c r="J31" s="18">
        <v>28965</v>
      </c>
      <c r="K31" s="18">
        <v>30146</v>
      </c>
      <c r="L31" s="316"/>
      <c r="M31" s="199">
        <f t="shared" si="0"/>
        <v>3.4759931408973994</v>
      </c>
      <c r="N31" s="199">
        <f t="shared" si="1"/>
        <v>4.0773347143103749</v>
      </c>
      <c r="O31" s="199">
        <f t="shared" si="2"/>
        <v>-100</v>
      </c>
    </row>
    <row r="32" spans="1:27">
      <c r="H32" s="17" t="s">
        <v>83</v>
      </c>
      <c r="I32" s="206">
        <v>23669</v>
      </c>
      <c r="J32" s="18">
        <v>25682</v>
      </c>
      <c r="K32" s="18">
        <v>26826</v>
      </c>
      <c r="L32" s="110"/>
      <c r="M32" s="199">
        <f t="shared" si="0"/>
        <v>8.5047953018716473</v>
      </c>
      <c r="N32" s="199">
        <f t="shared" si="1"/>
        <v>4.454481738182384</v>
      </c>
      <c r="O32" s="199">
        <f t="shared" si="2"/>
        <v>-100</v>
      </c>
    </row>
    <row r="34" spans="1:21" ht="15" customHeight="1">
      <c r="C34" s="25"/>
      <c r="D34" s="25"/>
      <c r="E34" s="25"/>
      <c r="H34" s="517" t="s">
        <v>730</v>
      </c>
      <c r="I34" s="534"/>
      <c r="J34" s="534"/>
      <c r="K34" s="534"/>
      <c r="L34" s="534"/>
      <c r="M34" s="534"/>
      <c r="N34" s="534"/>
      <c r="O34" s="534"/>
      <c r="P34" s="534"/>
      <c r="Q34" s="534"/>
      <c r="R34" s="534"/>
      <c r="S34" s="534"/>
      <c r="T34" s="534"/>
      <c r="U34" s="534"/>
    </row>
    <row r="35" spans="1:21">
      <c r="H35" s="534"/>
      <c r="I35" s="534"/>
      <c r="J35" s="534"/>
      <c r="K35" s="534"/>
      <c r="L35" s="534"/>
      <c r="M35" s="534"/>
      <c r="N35" s="534"/>
      <c r="O35" s="534"/>
      <c r="P35" s="534"/>
      <c r="Q35" s="534"/>
      <c r="R35" s="534"/>
      <c r="S35" s="534"/>
      <c r="T35" s="534"/>
      <c r="U35" s="534"/>
    </row>
    <row r="36" spans="1:21">
      <c r="H36" s="534"/>
      <c r="I36" s="534"/>
      <c r="J36" s="534"/>
      <c r="K36" s="534"/>
      <c r="L36" s="534"/>
      <c r="M36" s="534"/>
      <c r="N36" s="534"/>
      <c r="O36" s="534"/>
      <c r="P36" s="534"/>
      <c r="Q36" s="534"/>
      <c r="R36" s="534"/>
      <c r="S36" s="534"/>
      <c r="T36" s="534"/>
      <c r="U36" s="534"/>
    </row>
    <row r="37" spans="1:21">
      <c r="H37" s="534"/>
      <c r="I37" s="534"/>
      <c r="J37" s="534"/>
      <c r="K37" s="534"/>
      <c r="L37" s="534"/>
      <c r="M37" s="534"/>
      <c r="N37" s="534"/>
      <c r="O37" s="534"/>
      <c r="P37" s="534"/>
      <c r="Q37" s="534"/>
      <c r="R37" s="534"/>
      <c r="S37" s="534"/>
      <c r="T37" s="534"/>
      <c r="U37" s="534"/>
    </row>
    <row r="38" spans="1:21">
      <c r="H38" s="534"/>
      <c r="I38" s="534"/>
      <c r="J38" s="534"/>
      <c r="K38" s="534"/>
      <c r="L38" s="534"/>
      <c r="M38" s="534"/>
      <c r="N38" s="534"/>
      <c r="O38" s="534"/>
      <c r="P38" s="534"/>
      <c r="Q38" s="534"/>
      <c r="R38" s="534"/>
      <c r="S38" s="534"/>
      <c r="T38" s="534"/>
      <c r="U38" s="534"/>
    </row>
    <row r="39" spans="1:21">
      <c r="H39" s="534"/>
      <c r="I39" s="534"/>
      <c r="J39" s="534"/>
      <c r="K39" s="534"/>
      <c r="L39" s="534"/>
      <c r="M39" s="534"/>
      <c r="N39" s="534"/>
      <c r="O39" s="534"/>
      <c r="P39" s="534"/>
      <c r="Q39" s="534"/>
      <c r="R39" s="534"/>
      <c r="S39" s="534"/>
      <c r="T39" s="534"/>
      <c r="U39" s="534"/>
    </row>
    <row r="40" spans="1:21">
      <c r="H40" s="534"/>
      <c r="I40" s="534"/>
      <c r="J40" s="534"/>
      <c r="K40" s="534"/>
      <c r="L40" s="534"/>
      <c r="M40" s="534"/>
      <c r="N40" s="534"/>
      <c r="O40" s="534"/>
      <c r="P40" s="534"/>
      <c r="Q40" s="534"/>
      <c r="R40" s="534"/>
      <c r="S40" s="534"/>
      <c r="T40" s="534"/>
      <c r="U40" s="534"/>
    </row>
    <row r="41" spans="1:21">
      <c r="H41" s="534"/>
      <c r="I41" s="534"/>
      <c r="J41" s="534"/>
      <c r="K41" s="534"/>
      <c r="L41" s="534"/>
      <c r="M41" s="534"/>
      <c r="N41" s="534"/>
      <c r="O41" s="534"/>
      <c r="P41" s="534"/>
      <c r="Q41" s="534"/>
      <c r="R41" s="534"/>
      <c r="S41" s="534"/>
      <c r="T41" s="534"/>
      <c r="U41" s="534"/>
    </row>
    <row r="42" spans="1:21">
      <c r="H42" s="534"/>
      <c r="I42" s="534"/>
      <c r="J42" s="534"/>
      <c r="K42" s="534"/>
      <c r="L42" s="534"/>
      <c r="M42" s="534"/>
      <c r="N42" s="534"/>
      <c r="O42" s="534"/>
      <c r="P42" s="534"/>
      <c r="Q42" s="534"/>
      <c r="R42" s="534"/>
      <c r="S42" s="534"/>
      <c r="T42" s="534"/>
      <c r="U42" s="534"/>
    </row>
    <row r="43" spans="1:21">
      <c r="I43" s="1"/>
      <c r="N43" s="1"/>
      <c r="O43" s="1"/>
      <c r="Q43" s="467"/>
    </row>
    <row r="44" spans="1:21">
      <c r="H44" s="1"/>
      <c r="I44" s="1"/>
      <c r="J44" s="1"/>
      <c r="K44" s="1"/>
      <c r="L44" s="1"/>
      <c r="M44" s="1"/>
      <c r="N44" s="1"/>
      <c r="O44" s="425"/>
      <c r="P44" s="1"/>
    </row>
    <row r="45" spans="1:21">
      <c r="P45" s="1"/>
    </row>
    <row r="47" spans="1:21">
      <c r="A47" s="170" t="s">
        <v>414</v>
      </c>
    </row>
    <row r="49" spans="1:9">
      <c r="A49" s="25" t="s">
        <v>95</v>
      </c>
      <c r="B49" s="25" t="s">
        <v>423</v>
      </c>
    </row>
    <row r="50" spans="1:9">
      <c r="A50" s="25" t="s">
        <v>97</v>
      </c>
      <c r="B50" s="25" t="s">
        <v>40</v>
      </c>
    </row>
    <row r="56" spans="1:9">
      <c r="I56" s="265"/>
    </row>
    <row r="57" spans="1:9">
      <c r="I57" s="265"/>
    </row>
    <row r="58" spans="1:9">
      <c r="I58" s="265"/>
    </row>
  </sheetData>
  <sheetProtection algorithmName="SHA-512" hashValue="dQ5Jw3Ri9cbA9L+pKXUe1TYebxUc4e1Ob9idJp8Kqv4wVO536y/+mdy20/AAh/4tr/KXiJbHnXLtVv6gbuAYKg==" saltValue="oI8CkVllD3a567R2tv5a/A==" spinCount="100000" sheet="1" objects="1" scenarios="1"/>
  <mergeCells count="4">
    <mergeCell ref="A1:F1"/>
    <mergeCell ref="H34:U42"/>
    <mergeCell ref="A16:F29"/>
    <mergeCell ref="H19:W19"/>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J1" sqref="J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9" t="s">
        <v>695</v>
      </c>
      <c r="B1" s="529"/>
      <c r="C1" s="529"/>
      <c r="D1" s="529"/>
      <c r="E1" s="529"/>
      <c r="F1" s="529"/>
      <c r="G1" s="529"/>
      <c r="H1" s="529"/>
    </row>
    <row r="2" spans="1:24" ht="30.75" customHeight="1">
      <c r="A2" s="46" t="s">
        <v>87</v>
      </c>
      <c r="B2" s="45" t="s">
        <v>99</v>
      </c>
      <c r="C2" s="46" t="s">
        <v>103</v>
      </c>
      <c r="D2" s="45" t="s">
        <v>101</v>
      </c>
      <c r="E2" s="46" t="s">
        <v>100</v>
      </c>
      <c r="F2" s="45" t="s">
        <v>102</v>
      </c>
      <c r="G2" s="46" t="s">
        <v>130</v>
      </c>
      <c r="H2" s="47" t="s">
        <v>131</v>
      </c>
    </row>
    <row r="3" spans="1:24">
      <c r="A3" s="143" t="s">
        <v>691</v>
      </c>
      <c r="B3" s="107">
        <v>427</v>
      </c>
      <c r="C3" s="107">
        <v>850</v>
      </c>
      <c r="D3" s="107">
        <v>1285</v>
      </c>
      <c r="E3" s="107">
        <v>3778</v>
      </c>
      <c r="F3" s="107">
        <v>9067</v>
      </c>
      <c r="G3" s="107">
        <v>11400</v>
      </c>
      <c r="H3" s="110">
        <f>SUM(B3:G3)</f>
        <v>26807</v>
      </c>
      <c r="N3" s="1"/>
      <c r="O3" s="1"/>
      <c r="P3" s="1"/>
      <c r="Q3" s="1"/>
      <c r="R3" s="1"/>
      <c r="S3" s="1"/>
      <c r="T3" s="1"/>
      <c r="U3" s="1"/>
      <c r="V3" s="1"/>
      <c r="W3" s="1"/>
    </row>
    <row r="4" spans="1:24">
      <c r="A4" s="48"/>
      <c r="C4" s="1"/>
      <c r="D4" s="1"/>
      <c r="E4" s="1"/>
      <c r="F4" s="1"/>
      <c r="G4" s="1"/>
      <c r="J4" s="233"/>
      <c r="K4" s="233"/>
      <c r="L4" s="233"/>
      <c r="M4" s="233"/>
      <c r="N4" s="233"/>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2"/>
    </row>
    <row r="8" spans="1:24">
      <c r="I8" s="107"/>
      <c r="J8" s="107"/>
      <c r="K8" s="107"/>
      <c r="L8" s="107"/>
      <c r="M8" s="107"/>
      <c r="N8" s="107"/>
      <c r="O8" s="107"/>
      <c r="P8" s="1"/>
      <c r="Q8" s="312"/>
      <c r="R8" s="312"/>
      <c r="S8" s="312"/>
      <c r="T8" s="312"/>
      <c r="U8" s="312"/>
    </row>
    <row r="9" spans="1:24">
      <c r="I9" s="1"/>
      <c r="J9" s="107"/>
      <c r="K9" s="107"/>
      <c r="L9" s="107"/>
      <c r="M9" s="107"/>
      <c r="N9" s="107"/>
      <c r="O9" s="107"/>
      <c r="P9" s="1"/>
      <c r="Q9" s="312"/>
      <c r="R9" s="312"/>
      <c r="S9" s="312"/>
      <c r="T9" s="312"/>
      <c r="U9" s="312"/>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2"/>
      <c r="Q16" s="312"/>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Bv/bpe/6UcvRZkpoW67YM3ZYi9PBiHF55VnmKjL9ZRNZWtBelp4KyhR3n6wAdCy4l8flAZsnwwoL/r6j3xE3Ng==" saltValue="7pqF7teAg+AX2XF0IqVUI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M10" sqref="M1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9" t="s">
        <v>696</v>
      </c>
      <c r="B1" s="529"/>
      <c r="C1" s="529"/>
      <c r="D1" s="529"/>
      <c r="E1" s="529"/>
      <c r="F1" s="529"/>
      <c r="G1" s="529"/>
      <c r="H1" s="529"/>
    </row>
    <row r="2" spans="1:17" ht="38.25">
      <c r="A2" s="46" t="s">
        <v>87</v>
      </c>
      <c r="B2" s="45" t="s">
        <v>159</v>
      </c>
      <c r="C2" s="45" t="s">
        <v>158</v>
      </c>
      <c r="D2" s="45" t="s">
        <v>157</v>
      </c>
      <c r="E2" s="46" t="s">
        <v>156</v>
      </c>
      <c r="F2" s="45" t="s">
        <v>155</v>
      </c>
      <c r="G2" s="46" t="s">
        <v>160</v>
      </c>
      <c r="H2" s="47" t="s">
        <v>131</v>
      </c>
    </row>
    <row r="3" spans="1:17">
      <c r="A3" s="143" t="s">
        <v>691</v>
      </c>
      <c r="B3" s="314">
        <v>717</v>
      </c>
      <c r="C3" s="314">
        <v>7079</v>
      </c>
      <c r="D3" s="314">
        <v>14926</v>
      </c>
      <c r="E3" s="314">
        <v>3020</v>
      </c>
      <c r="F3" s="314">
        <v>1034</v>
      </c>
      <c r="G3" s="315">
        <v>31</v>
      </c>
      <c r="H3" s="316">
        <f>SUM(B3:G3)</f>
        <v>26807</v>
      </c>
      <c r="I3" s="1"/>
    </row>
    <row r="4" spans="1:17">
      <c r="A4" s="313"/>
      <c r="B4" s="313"/>
      <c r="C4" s="313"/>
      <c r="D4" s="313"/>
      <c r="E4" s="313"/>
      <c r="F4" s="313"/>
      <c r="G4" s="313"/>
      <c r="H4" s="313"/>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0"/>
    </row>
    <row r="26" spans="1:12">
      <c r="K26" s="1"/>
      <c r="L26" s="480"/>
    </row>
    <row r="27" spans="1:12">
      <c r="A27" s="25" t="s">
        <v>95</v>
      </c>
      <c r="B27" s="25" t="s">
        <v>96</v>
      </c>
      <c r="L27" s="480"/>
    </row>
    <row r="28" spans="1:12">
      <c r="A28" s="25" t="s">
        <v>97</v>
      </c>
      <c r="B28" s="25" t="s">
        <v>40</v>
      </c>
      <c r="L28" s="480"/>
    </row>
    <row r="29" spans="1:12">
      <c r="K29" s="1"/>
      <c r="L29" s="480"/>
    </row>
    <row r="30" spans="1:12">
      <c r="L30" s="480"/>
    </row>
    <row r="31" spans="1:12">
      <c r="L31" s="480"/>
    </row>
    <row r="32" spans="1:12">
      <c r="L32" s="480"/>
    </row>
  </sheetData>
  <sheetProtection algorithmName="SHA-512" hashValue="yhkIpdLNLQXgkREEDBfUUQG39rxC6XpsKjzqGbuTKcRTW5FCcIdysN5y4tAYXO5Md2HMGDKUyn8GzspGB+9eXw==" saltValue="3Hp4TCFIW8HH/stF2LOoVw=="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M11" sqref="M1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9" t="s">
        <v>697</v>
      </c>
      <c r="B1" s="529"/>
      <c r="C1" s="529"/>
      <c r="D1" s="529"/>
      <c r="E1" s="529"/>
      <c r="F1" s="529"/>
      <c r="G1" s="529"/>
      <c r="H1" s="529"/>
      <c r="I1" s="529"/>
      <c r="J1" s="529"/>
      <c r="K1" s="529"/>
      <c r="L1" s="529"/>
    </row>
    <row r="2" spans="1:16" ht="96.75" customHeight="1">
      <c r="A2" s="46" t="s">
        <v>87</v>
      </c>
      <c r="B2" s="45" t="s">
        <v>447</v>
      </c>
      <c r="C2" s="46" t="s">
        <v>134</v>
      </c>
      <c r="D2" s="45" t="s">
        <v>135</v>
      </c>
      <c r="E2" s="46" t="s">
        <v>136</v>
      </c>
      <c r="F2" s="45" t="s">
        <v>137</v>
      </c>
      <c r="G2" s="46" t="s">
        <v>138</v>
      </c>
      <c r="H2" s="45" t="s">
        <v>139</v>
      </c>
      <c r="I2" s="46" t="s">
        <v>140</v>
      </c>
      <c r="J2" s="45" t="s">
        <v>141</v>
      </c>
      <c r="K2" s="46" t="s">
        <v>142</v>
      </c>
      <c r="L2" s="47" t="s">
        <v>131</v>
      </c>
    </row>
    <row r="3" spans="1:16">
      <c r="A3" s="143" t="s">
        <v>691</v>
      </c>
      <c r="B3" s="264">
        <v>0</v>
      </c>
      <c r="C3" s="107">
        <v>48</v>
      </c>
      <c r="D3" s="107">
        <v>2161</v>
      </c>
      <c r="E3" s="107">
        <v>2305</v>
      </c>
      <c r="F3" s="107">
        <v>1470</v>
      </c>
      <c r="G3" s="485">
        <v>9640</v>
      </c>
      <c r="H3" s="107">
        <v>80</v>
      </c>
      <c r="I3" s="107">
        <v>1580</v>
      </c>
      <c r="J3" s="107">
        <v>1114</v>
      </c>
      <c r="K3" s="107">
        <v>8409</v>
      </c>
      <c r="L3" s="110">
        <f>SUM(B3:K3)</f>
        <v>26807</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qe2uCPiiv9MFhR2duWmegkcewXHHINxUvkxjObXNBHCZvWo6pPwDsDoRs7ZIBWgIpaLs8SZ9vgGKM/JDajWjhA==" saltValue="l3+XyoVGigovvzKwQWy7gg=="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90" zoomScaleNormal="90" workbookViewId="0">
      <selection activeCell="L73" sqref="L73"/>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36" t="s">
        <v>716</v>
      </c>
      <c r="B1" s="536"/>
      <c r="C1" s="536"/>
      <c r="D1" s="536"/>
      <c r="E1" s="536"/>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39">
        <v>100.752</v>
      </c>
      <c r="C5" s="62">
        <v>-0.7</v>
      </c>
      <c r="D5" s="62">
        <v>2</v>
      </c>
      <c r="E5" s="63">
        <v>-0.7</v>
      </c>
    </row>
    <row r="6" spans="1:9">
      <c r="A6" s="59" t="s">
        <v>170</v>
      </c>
      <c r="B6" s="64">
        <v>101.372</v>
      </c>
      <c r="C6" s="65">
        <v>0.4</v>
      </c>
      <c r="D6" s="65">
        <v>2.5</v>
      </c>
      <c r="E6" s="66">
        <v>0.4</v>
      </c>
    </row>
    <row r="7" spans="1:9">
      <c r="A7" s="59" t="s">
        <v>171</v>
      </c>
      <c r="B7" s="64">
        <v>100.324</v>
      </c>
      <c r="C7" s="65">
        <v>0.2</v>
      </c>
      <c r="D7" s="65">
        <v>2.2000000000000002</v>
      </c>
      <c r="E7" s="66">
        <v>0.2</v>
      </c>
    </row>
    <row r="8" spans="1:9">
      <c r="A8" s="59" t="s">
        <v>172</v>
      </c>
      <c r="B8" s="64">
        <v>92.414000000000001</v>
      </c>
      <c r="C8" s="65">
        <v>-14.9</v>
      </c>
      <c r="D8" s="65">
        <v>-1</v>
      </c>
      <c r="E8" s="66">
        <v>-14.9</v>
      </c>
    </row>
    <row r="9" spans="1:9">
      <c r="A9" s="59" t="s">
        <v>173</v>
      </c>
      <c r="B9" s="64">
        <v>102.176</v>
      </c>
      <c r="C9" s="65">
        <v>0.7</v>
      </c>
      <c r="D9" s="65">
        <v>2.6</v>
      </c>
      <c r="E9" s="66">
        <v>0.7</v>
      </c>
      <c r="I9" s="270"/>
    </row>
    <row r="10" spans="1:9" ht="12.75" customHeight="1">
      <c r="A10" s="59" t="s">
        <v>174</v>
      </c>
      <c r="B10" s="64">
        <v>101.46899999999999</v>
      </c>
      <c r="C10" s="65">
        <v>-0.1</v>
      </c>
      <c r="D10" s="65">
        <v>2</v>
      </c>
      <c r="E10" s="66">
        <v>-0.1</v>
      </c>
    </row>
    <row r="11" spans="1:9" ht="12.75" customHeight="1">
      <c r="A11" s="59" t="s">
        <v>175</v>
      </c>
      <c r="B11" s="64">
        <v>101.1</v>
      </c>
      <c r="C11" s="65">
        <v>0.3</v>
      </c>
      <c r="D11" s="65">
        <v>2.5</v>
      </c>
      <c r="E11" s="66">
        <v>0.3</v>
      </c>
    </row>
    <row r="12" spans="1:9" ht="12.75" customHeight="1">
      <c r="A12" s="59" t="s">
        <v>176</v>
      </c>
      <c r="B12" s="64">
        <v>99.853999999999999</v>
      </c>
      <c r="C12" s="65">
        <v>-1.2</v>
      </c>
      <c r="D12" s="65">
        <v>0.6</v>
      </c>
      <c r="E12" s="66">
        <v>-1.2</v>
      </c>
    </row>
    <row r="13" spans="1:9" ht="12.75" customHeight="1">
      <c r="A13" s="59" t="s">
        <v>177</v>
      </c>
      <c r="B13" s="64">
        <v>101.042</v>
      </c>
      <c r="C13" s="65">
        <v>2.2000000000000002</v>
      </c>
      <c r="D13" s="65">
        <v>0.1</v>
      </c>
      <c r="E13" s="66">
        <v>2.2000000000000002</v>
      </c>
    </row>
    <row r="14" spans="1:9" ht="12.75" customHeight="1">
      <c r="A14" s="59" t="s">
        <v>178</v>
      </c>
      <c r="B14" s="64">
        <v>97.68</v>
      </c>
      <c r="C14" s="65">
        <v>-3.4</v>
      </c>
      <c r="D14" s="65">
        <v>0</v>
      </c>
      <c r="E14" s="66">
        <v>-3.4</v>
      </c>
    </row>
    <row r="15" spans="1:9" ht="12.75" customHeight="1">
      <c r="A15" s="59" t="s">
        <v>179</v>
      </c>
      <c r="B15" s="64">
        <v>101.267</v>
      </c>
      <c r="C15" s="65">
        <v>0</v>
      </c>
      <c r="D15" s="65">
        <v>1.9</v>
      </c>
      <c r="E15" s="66">
        <v>0</v>
      </c>
    </row>
    <row r="16" spans="1:9" ht="12.75" customHeight="1">
      <c r="A16" s="59" t="s">
        <v>180</v>
      </c>
      <c r="B16" s="64">
        <v>102.524</v>
      </c>
      <c r="C16" s="65">
        <v>-0.2</v>
      </c>
      <c r="D16" s="65">
        <v>4.0999999999999996</v>
      </c>
      <c r="E16" s="66">
        <v>-0.2</v>
      </c>
    </row>
    <row r="17" spans="1:8" ht="12.75" customHeight="1">
      <c r="A17" s="59" t="s">
        <v>181</v>
      </c>
      <c r="B17" s="67">
        <v>102.21599999999999</v>
      </c>
      <c r="C17" s="68">
        <v>1.1000000000000001</v>
      </c>
      <c r="D17" s="68">
        <v>4.5999999999999996</v>
      </c>
      <c r="E17" s="69">
        <v>1.1000000000000001</v>
      </c>
    </row>
    <row r="18" spans="1:8" ht="12.75" customHeight="1">
      <c r="A18" s="59" t="s">
        <v>720</v>
      </c>
      <c r="B18" s="67">
        <v>101.611</v>
      </c>
      <c r="C18" s="68">
        <v>0.5</v>
      </c>
      <c r="D18" s="68">
        <v>3</v>
      </c>
      <c r="E18" s="69">
        <v>0.5</v>
      </c>
    </row>
    <row r="19" spans="1:8" ht="12.75" customHeight="1">
      <c r="A19" s="57" t="s">
        <v>182</v>
      </c>
      <c r="B19" s="57"/>
      <c r="C19" s="57"/>
      <c r="D19" s="57"/>
      <c r="E19" s="57"/>
    </row>
    <row r="20" spans="1:8" ht="12.75" customHeight="1">
      <c r="A20" s="59" t="s">
        <v>169</v>
      </c>
      <c r="B20" s="61">
        <v>100.988</v>
      </c>
      <c r="C20" s="62">
        <v>-0.6</v>
      </c>
      <c r="D20" s="62">
        <v>2.5</v>
      </c>
      <c r="E20" s="63">
        <v>-0.6</v>
      </c>
    </row>
    <row r="21" spans="1:8" ht="12.75" customHeight="1">
      <c r="A21" s="59" t="s">
        <v>170</v>
      </c>
      <c r="B21" s="64">
        <v>101.598</v>
      </c>
      <c r="C21" s="65">
        <v>0.4</v>
      </c>
      <c r="D21" s="65">
        <v>2.9</v>
      </c>
      <c r="E21" s="66">
        <v>0.4</v>
      </c>
    </row>
    <row r="22" spans="1:8" ht="12.75" customHeight="1">
      <c r="A22" s="59" t="s">
        <v>171</v>
      </c>
      <c r="B22" s="64">
        <v>101.59699999999999</v>
      </c>
      <c r="C22" s="65">
        <v>1.5</v>
      </c>
      <c r="D22" s="65">
        <v>3</v>
      </c>
      <c r="E22" s="66">
        <v>1.5</v>
      </c>
    </row>
    <row r="23" spans="1:8" ht="12.75" customHeight="1">
      <c r="A23" s="59" t="s">
        <v>172</v>
      </c>
      <c r="B23" s="64">
        <v>92.257000000000005</v>
      </c>
      <c r="C23" s="65">
        <v>-15.7</v>
      </c>
      <c r="D23" s="65">
        <v>0.6</v>
      </c>
      <c r="E23" s="66">
        <v>-15.7</v>
      </c>
    </row>
    <row r="24" spans="1:8" ht="12.75" customHeight="1">
      <c r="A24" s="59" t="s">
        <v>173</v>
      </c>
      <c r="B24" s="64">
        <v>101.312</v>
      </c>
      <c r="C24" s="65">
        <v>0.7</v>
      </c>
      <c r="D24" s="65">
        <v>1.1000000000000001</v>
      </c>
      <c r="E24" s="66">
        <v>0.7</v>
      </c>
    </row>
    <row r="25" spans="1:8" ht="12.75" customHeight="1">
      <c r="A25" s="59" t="s">
        <v>174</v>
      </c>
      <c r="B25" s="64">
        <v>99.468999999999994</v>
      </c>
      <c r="C25" s="65">
        <v>-1.3</v>
      </c>
      <c r="D25" s="65">
        <v>-0.1</v>
      </c>
      <c r="E25" s="66">
        <v>-1.3</v>
      </c>
    </row>
    <row r="26" spans="1:8" ht="12.75" customHeight="1">
      <c r="A26" s="59" t="s">
        <v>175</v>
      </c>
      <c r="B26" s="64">
        <v>101.91</v>
      </c>
      <c r="C26" s="65">
        <v>0.3</v>
      </c>
      <c r="D26" s="65">
        <v>3.8</v>
      </c>
      <c r="E26" s="66">
        <v>0.3</v>
      </c>
    </row>
    <row r="27" spans="1:8" ht="12.75" customHeight="1">
      <c r="A27" s="59" t="s">
        <v>176</v>
      </c>
      <c r="B27" s="64">
        <v>100.523</v>
      </c>
      <c r="C27" s="65">
        <v>-0.8</v>
      </c>
      <c r="D27" s="65">
        <v>1.2</v>
      </c>
      <c r="E27" s="66">
        <v>-0.8</v>
      </c>
    </row>
    <row r="28" spans="1:8">
      <c r="A28" s="59" t="s">
        <v>177</v>
      </c>
      <c r="B28" s="64">
        <v>100.75</v>
      </c>
      <c r="C28" s="65">
        <v>1.8</v>
      </c>
      <c r="D28" s="65">
        <v>0.1</v>
      </c>
      <c r="E28" s="66">
        <v>1.8</v>
      </c>
      <c r="G28" s="190"/>
      <c r="H28" s="190"/>
    </row>
    <row r="29" spans="1:8">
      <c r="A29" s="59" t="s">
        <v>178</v>
      </c>
      <c r="B29" s="64">
        <v>97.481999999999999</v>
      </c>
      <c r="C29" s="65">
        <v>-3.8</v>
      </c>
      <c r="D29" s="65">
        <v>0.2</v>
      </c>
      <c r="E29" s="66">
        <v>-3.8</v>
      </c>
    </row>
    <row r="30" spans="1:8">
      <c r="A30" s="59" t="s">
        <v>179</v>
      </c>
      <c r="B30" s="64">
        <v>100.90300000000001</v>
      </c>
      <c r="C30" s="65">
        <v>0</v>
      </c>
      <c r="D30" s="65">
        <v>1.4</v>
      </c>
      <c r="E30" s="66">
        <v>0</v>
      </c>
    </row>
    <row r="31" spans="1:8">
      <c r="A31" s="59" t="s">
        <v>180</v>
      </c>
      <c r="B31" s="64">
        <v>104.026</v>
      </c>
      <c r="C31" s="65">
        <v>0.3</v>
      </c>
      <c r="D31" s="65">
        <v>7.1</v>
      </c>
      <c r="E31" s="66">
        <v>0.3</v>
      </c>
    </row>
    <row r="32" spans="1:8">
      <c r="A32" s="59" t="s">
        <v>181</v>
      </c>
      <c r="B32" s="67">
        <v>101.807</v>
      </c>
      <c r="C32" s="68">
        <v>0.9</v>
      </c>
      <c r="D32" s="68">
        <v>3.7</v>
      </c>
      <c r="E32" s="69">
        <v>0.9</v>
      </c>
    </row>
    <row r="33" spans="1:5">
      <c r="A33" s="59" t="s">
        <v>720</v>
      </c>
      <c r="B33" s="67">
        <v>100.732</v>
      </c>
      <c r="C33" s="68">
        <v>0.7</v>
      </c>
      <c r="D33" s="68">
        <v>1.5</v>
      </c>
      <c r="E33" s="69">
        <v>0.7</v>
      </c>
    </row>
    <row r="34" spans="1:5">
      <c r="A34" s="57" t="s">
        <v>183</v>
      </c>
      <c r="B34" s="57"/>
      <c r="C34" s="57"/>
      <c r="D34" s="57"/>
      <c r="E34" s="57"/>
    </row>
    <row r="35" spans="1:5" s="338" customFormat="1">
      <c r="A35" s="59" t="s">
        <v>169</v>
      </c>
      <c r="B35" s="61">
        <v>100.878</v>
      </c>
      <c r="C35" s="62">
        <v>-0.6</v>
      </c>
      <c r="D35" s="62">
        <v>2.2999999999999998</v>
      </c>
      <c r="E35" s="63">
        <v>-0.6</v>
      </c>
    </row>
    <row r="36" spans="1:5">
      <c r="A36" s="59" t="s">
        <v>170</v>
      </c>
      <c r="B36" s="64">
        <v>101.492</v>
      </c>
      <c r="C36" s="65">
        <v>0.4</v>
      </c>
      <c r="D36" s="65">
        <v>2.7</v>
      </c>
      <c r="E36" s="66">
        <v>0.4</v>
      </c>
    </row>
    <row r="37" spans="1:5">
      <c r="A37" s="59" t="s">
        <v>171</v>
      </c>
      <c r="B37" s="64">
        <v>101.017</v>
      </c>
      <c r="C37" s="65">
        <v>0.9</v>
      </c>
      <c r="D37" s="65">
        <v>2.6</v>
      </c>
      <c r="E37" s="66">
        <v>0.9</v>
      </c>
    </row>
    <row r="38" spans="1:5">
      <c r="A38" s="59" t="s">
        <v>172</v>
      </c>
      <c r="B38" s="64">
        <v>92.335999999999999</v>
      </c>
      <c r="C38" s="65">
        <v>-15.3</v>
      </c>
      <c r="D38" s="65">
        <v>-0.2</v>
      </c>
      <c r="E38" s="66">
        <v>-15.3</v>
      </c>
    </row>
    <row r="39" spans="1:5">
      <c r="A39" s="59" t="s">
        <v>173</v>
      </c>
      <c r="B39" s="64">
        <v>101.723</v>
      </c>
      <c r="C39" s="65">
        <v>0.7</v>
      </c>
      <c r="D39" s="65">
        <v>1.8</v>
      </c>
      <c r="E39" s="66">
        <v>0.7</v>
      </c>
    </row>
    <row r="40" spans="1:5" ht="12.75" customHeight="1">
      <c r="A40" s="59" t="s">
        <v>174</v>
      </c>
      <c r="B40" s="64">
        <v>100.438</v>
      </c>
      <c r="C40" s="65">
        <v>-0.7</v>
      </c>
      <c r="D40" s="65">
        <v>0.9</v>
      </c>
      <c r="E40" s="66">
        <v>-0.7</v>
      </c>
    </row>
    <row r="41" spans="1:5">
      <c r="A41" s="59" t="s">
        <v>175</v>
      </c>
      <c r="B41" s="64">
        <v>101.53700000000001</v>
      </c>
      <c r="C41" s="65">
        <v>0.3</v>
      </c>
      <c r="D41" s="65">
        <v>3.2</v>
      </c>
      <c r="E41" s="66">
        <v>0.3</v>
      </c>
    </row>
    <row r="42" spans="1:5">
      <c r="A42" s="59" t="s">
        <v>176</v>
      </c>
      <c r="B42" s="64">
        <v>100.21599999999999</v>
      </c>
      <c r="C42" s="65">
        <v>-1</v>
      </c>
      <c r="D42" s="65">
        <v>0.9</v>
      </c>
      <c r="E42" s="66">
        <v>-1</v>
      </c>
    </row>
    <row r="43" spans="1:5">
      <c r="A43" s="59" t="s">
        <v>177</v>
      </c>
      <c r="B43" s="64">
        <v>100.892</v>
      </c>
      <c r="C43" s="65">
        <v>2</v>
      </c>
      <c r="D43" s="65">
        <v>0.1</v>
      </c>
      <c r="E43" s="66">
        <v>2</v>
      </c>
    </row>
    <row r="44" spans="1:5">
      <c r="A44" s="59" t="s">
        <v>178</v>
      </c>
      <c r="B44" s="64">
        <v>97.581000000000003</v>
      </c>
      <c r="C44" s="65">
        <v>-3.6</v>
      </c>
      <c r="D44" s="65">
        <v>0.1</v>
      </c>
      <c r="E44" s="66">
        <v>-3.6</v>
      </c>
    </row>
    <row r="45" spans="1:5">
      <c r="A45" s="59" t="s">
        <v>179</v>
      </c>
      <c r="B45" s="64">
        <v>101.07</v>
      </c>
      <c r="C45" s="65">
        <v>0</v>
      </c>
      <c r="D45" s="65">
        <v>1.6</v>
      </c>
      <c r="E45" s="66">
        <v>0</v>
      </c>
    </row>
    <row r="46" spans="1:5">
      <c r="A46" s="59" t="s">
        <v>180</v>
      </c>
      <c r="B46" s="64">
        <v>103.34099999999999</v>
      </c>
      <c r="C46" s="65">
        <v>0.1</v>
      </c>
      <c r="D46" s="65">
        <v>5.8</v>
      </c>
      <c r="E46" s="66">
        <v>0.1</v>
      </c>
    </row>
    <row r="47" spans="1:5">
      <c r="A47" s="59" t="s">
        <v>181</v>
      </c>
      <c r="B47" s="67">
        <v>101.98099999999999</v>
      </c>
      <c r="C47" s="68">
        <v>1</v>
      </c>
      <c r="D47" s="68">
        <v>4.0999999999999996</v>
      </c>
      <c r="E47" s="69">
        <v>1</v>
      </c>
    </row>
    <row r="48" spans="1:5">
      <c r="A48" s="59" t="s">
        <v>720</v>
      </c>
      <c r="B48" s="67">
        <v>101.126</v>
      </c>
      <c r="C48" s="68">
        <v>0.6</v>
      </c>
      <c r="D48" s="68">
        <v>2.2000000000000002</v>
      </c>
      <c r="E48" s="69">
        <v>0.6</v>
      </c>
    </row>
    <row r="49" spans="1:5">
      <c r="A49" s="57" t="s">
        <v>184</v>
      </c>
      <c r="B49" s="57"/>
      <c r="C49" s="57"/>
      <c r="D49" s="57"/>
      <c r="E49" s="57"/>
    </row>
    <row r="50" spans="1:5">
      <c r="A50" s="59" t="s">
        <v>169</v>
      </c>
      <c r="B50" s="61">
        <v>100.836</v>
      </c>
      <c r="C50" s="62">
        <v>-0.4</v>
      </c>
      <c r="D50" s="62">
        <v>2.2999999999999998</v>
      </c>
      <c r="E50" s="63">
        <v>-0.4</v>
      </c>
    </row>
    <row r="51" spans="1:5">
      <c r="A51" s="59" t="s">
        <v>170</v>
      </c>
      <c r="B51" s="64">
        <v>101.797</v>
      </c>
      <c r="C51" s="65">
        <v>0.6</v>
      </c>
      <c r="D51" s="65">
        <v>3</v>
      </c>
      <c r="E51" s="66">
        <v>0.6</v>
      </c>
    </row>
    <row r="52" spans="1:5">
      <c r="A52" s="59" t="s">
        <v>171</v>
      </c>
      <c r="B52" s="64">
        <v>103.245</v>
      </c>
      <c r="C52" s="65">
        <v>1.8</v>
      </c>
      <c r="D52" s="65">
        <v>4.5</v>
      </c>
      <c r="E52" s="66">
        <v>1.8</v>
      </c>
    </row>
    <row r="53" spans="1:5">
      <c r="A53" s="59" t="s">
        <v>172</v>
      </c>
      <c r="B53" s="64">
        <v>93.11</v>
      </c>
      <c r="C53" s="65">
        <v>-13.1</v>
      </c>
      <c r="D53" s="65">
        <v>-1.9</v>
      </c>
      <c r="E53" s="66">
        <v>-13.1</v>
      </c>
    </row>
    <row r="54" spans="1:5">
      <c r="A54" s="59" t="s">
        <v>173</v>
      </c>
      <c r="B54" s="64">
        <v>102.71</v>
      </c>
      <c r="C54" s="65">
        <v>0.9</v>
      </c>
      <c r="D54" s="65">
        <v>2.7</v>
      </c>
      <c r="E54" s="66">
        <v>0.9</v>
      </c>
    </row>
    <row r="55" spans="1:5" ht="12.75" customHeight="1">
      <c r="A55" s="59" t="s">
        <v>174</v>
      </c>
      <c r="B55" s="64">
        <v>100.194</v>
      </c>
      <c r="C55" s="65">
        <v>-0.3</v>
      </c>
      <c r="D55" s="65">
        <v>0.8</v>
      </c>
      <c r="E55" s="66">
        <v>-0.3</v>
      </c>
    </row>
    <row r="56" spans="1:5">
      <c r="A56" s="59" t="s">
        <v>175</v>
      </c>
      <c r="B56" s="64">
        <v>101.05200000000001</v>
      </c>
      <c r="C56" s="65">
        <v>0.3</v>
      </c>
      <c r="D56" s="65">
        <v>2.2000000000000002</v>
      </c>
      <c r="E56" s="66">
        <v>0.3</v>
      </c>
    </row>
    <row r="57" spans="1:5">
      <c r="A57" s="59" t="s">
        <v>176</v>
      </c>
      <c r="B57" s="64">
        <v>99.632000000000005</v>
      </c>
      <c r="C57" s="65">
        <v>-1.1000000000000001</v>
      </c>
      <c r="D57" s="65">
        <v>-0.1</v>
      </c>
      <c r="E57" s="66">
        <v>-1.1000000000000001</v>
      </c>
    </row>
    <row r="58" spans="1:5">
      <c r="A58" s="59" t="s">
        <v>177</v>
      </c>
      <c r="B58" s="64">
        <v>100.587</v>
      </c>
      <c r="C58" s="65">
        <v>1.5</v>
      </c>
      <c r="D58" s="65">
        <v>-0.1</v>
      </c>
      <c r="E58" s="66">
        <v>1.5</v>
      </c>
    </row>
    <row r="59" spans="1:5">
      <c r="A59" s="59" t="s">
        <v>178</v>
      </c>
      <c r="B59" s="64">
        <v>98.792000000000002</v>
      </c>
      <c r="C59" s="65">
        <v>-2.8</v>
      </c>
      <c r="D59" s="65">
        <v>1.9</v>
      </c>
      <c r="E59" s="66">
        <v>-2.8</v>
      </c>
    </row>
    <row r="60" spans="1:5">
      <c r="A60" s="59" t="s">
        <v>179</v>
      </c>
      <c r="B60" s="64">
        <v>101.762</v>
      </c>
      <c r="C60" s="65">
        <v>0</v>
      </c>
      <c r="D60" s="65">
        <v>2.6</v>
      </c>
      <c r="E60" s="66">
        <v>0</v>
      </c>
    </row>
    <row r="61" spans="1:5">
      <c r="A61" s="59" t="s">
        <v>180</v>
      </c>
      <c r="B61" s="64">
        <v>101.11499999999999</v>
      </c>
      <c r="C61" s="65">
        <v>0</v>
      </c>
      <c r="D61" s="65">
        <v>4.5</v>
      </c>
      <c r="E61" s="66">
        <v>0</v>
      </c>
    </row>
    <row r="62" spans="1:5">
      <c r="A62" s="59" t="s">
        <v>181</v>
      </c>
      <c r="B62" s="67">
        <v>102.297</v>
      </c>
      <c r="C62" s="68">
        <v>1.2</v>
      </c>
      <c r="D62" s="68">
        <v>4.7</v>
      </c>
      <c r="E62" s="69">
        <v>1.2</v>
      </c>
    </row>
    <row r="63" spans="1:5">
      <c r="A63" s="59" t="s">
        <v>720</v>
      </c>
      <c r="B63" s="67">
        <v>101.56</v>
      </c>
      <c r="C63" s="68">
        <v>0.5</v>
      </c>
      <c r="D63" s="68">
        <v>3</v>
      </c>
      <c r="E63" s="69">
        <v>0.5</v>
      </c>
    </row>
    <row r="64" spans="1:5" s="505" customFormat="1">
      <c r="A64" s="504"/>
      <c r="B64" s="502"/>
      <c r="C64" s="503"/>
      <c r="D64" s="503"/>
      <c r="E64" s="503"/>
    </row>
    <row r="65" spans="1:5" s="505" customFormat="1">
      <c r="A65" s="504"/>
      <c r="B65" s="502"/>
      <c r="C65" s="503"/>
      <c r="D65" s="503"/>
      <c r="E65" s="503"/>
    </row>
    <row r="66" spans="1:5" s="505" customFormat="1">
      <c r="A66" s="504"/>
      <c r="B66" s="502"/>
      <c r="C66" s="503"/>
      <c r="D66" s="503"/>
      <c r="E66" s="503"/>
    </row>
    <row r="67" spans="1:5" ht="80.25" customHeight="1">
      <c r="A67" s="537" t="s">
        <v>721</v>
      </c>
      <c r="B67" s="537"/>
      <c r="C67" s="537"/>
      <c r="D67" s="537"/>
      <c r="E67" s="537"/>
    </row>
    <row r="68" spans="1:5" ht="15">
      <c r="A68" s="194"/>
    </row>
    <row r="69" spans="1:5" ht="15">
      <c r="A69" s="194" t="s">
        <v>722</v>
      </c>
    </row>
    <row r="71" spans="1:5">
      <c r="A71" s="2" t="s">
        <v>185</v>
      </c>
    </row>
    <row r="72" spans="1:5">
      <c r="A72" s="2" t="s">
        <v>41</v>
      </c>
    </row>
  </sheetData>
  <sheetProtection algorithmName="SHA-512" hashValue="rxuSr3/9tn0ihxEI3prvu7QMnZXDRJG/WaJ2ItRYjPPFVFfGj5YYZeDn/Ybzye1sNJwObbpmXRUMQ9hRlpOCXQ==" saltValue="MVTi7qpfhsKkbkWf3tU3Kw==" spinCount="100000" sheet="1" objects="1" scenarios="1"/>
  <mergeCells count="2">
    <mergeCell ref="A1:E1"/>
    <mergeCell ref="A67:E67"/>
  </mergeCells>
  <hyperlinks>
    <hyperlink ref="A69" r:id="rId1"/>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73" customWidth="1"/>
    <col min="2" max="2" width="11.42578125" style="173"/>
    <col min="3" max="3" width="11.42578125" style="293"/>
    <col min="4" max="4" width="11.42578125" style="173"/>
    <col min="5" max="5" width="11.42578125" style="293"/>
    <col min="6" max="6" width="11.42578125" style="173"/>
    <col min="7" max="7" width="11.42578125" style="293"/>
    <col min="8" max="8" width="11.42578125" style="173"/>
    <col min="9" max="9" width="11.42578125" style="293"/>
    <col min="10" max="10" width="11.42578125" style="173"/>
    <col min="11" max="11" width="11.42578125" style="293"/>
    <col min="12" max="12" width="11.42578125" style="173"/>
    <col min="13" max="13" width="11.42578125" style="293"/>
    <col min="14" max="14" width="11.42578125" style="173"/>
    <col min="15" max="15" width="11.42578125" style="293"/>
    <col min="16" max="16" width="11.42578125" style="173"/>
    <col min="17" max="17" width="11.42578125" style="293"/>
    <col min="18" max="19" width="11.42578125" style="173"/>
    <col min="20" max="20" width="13.42578125" style="361" bestFit="1" customWidth="1"/>
    <col min="21" max="21" width="11.42578125" style="320"/>
    <col min="22" max="23" width="11.42578125" style="328"/>
    <col min="24" max="16384" width="11.42578125" style="173"/>
  </cols>
  <sheetData>
    <row r="1" spans="1:25" ht="28.5" customHeight="1">
      <c r="A1" s="510" t="s">
        <v>425</v>
      </c>
      <c r="B1" s="510"/>
      <c r="C1" s="510"/>
      <c r="D1" s="510"/>
      <c r="E1" s="510"/>
      <c r="F1" s="510"/>
      <c r="G1" s="510"/>
      <c r="H1" s="510"/>
      <c r="I1" s="510"/>
      <c r="J1" s="510"/>
      <c r="K1" s="510"/>
      <c r="L1" s="510"/>
      <c r="M1" s="510"/>
      <c r="N1" s="510"/>
      <c r="O1" s="510"/>
      <c r="P1" s="510"/>
      <c r="Q1" s="510"/>
      <c r="R1" s="510"/>
      <c r="S1" s="510"/>
      <c r="T1" s="388"/>
      <c r="U1" s="379"/>
      <c r="V1" s="379"/>
      <c r="W1" s="379"/>
      <c r="X1" s="464"/>
      <c r="Y1" s="464"/>
    </row>
    <row r="2" spans="1:25" ht="15.75">
      <c r="A2" s="513" t="s">
        <v>36</v>
      </c>
      <c r="B2" s="494">
        <v>2014</v>
      </c>
      <c r="C2" s="494"/>
      <c r="D2" s="494">
        <v>2015</v>
      </c>
      <c r="E2" s="494"/>
      <c r="F2" s="494">
        <v>2016</v>
      </c>
      <c r="G2" s="494"/>
      <c r="H2" s="494">
        <v>2017</v>
      </c>
      <c r="I2" s="494"/>
      <c r="J2" s="494">
        <v>2018</v>
      </c>
      <c r="K2" s="494"/>
      <c r="L2" s="494">
        <v>2019</v>
      </c>
      <c r="M2" s="494"/>
      <c r="N2" s="494">
        <v>2020</v>
      </c>
      <c r="O2" s="494"/>
      <c r="P2" s="494">
        <v>2021</v>
      </c>
      <c r="Q2" s="494"/>
      <c r="R2" s="494">
        <v>2022</v>
      </c>
      <c r="S2" s="494"/>
      <c r="T2" s="494">
        <v>2023</v>
      </c>
      <c r="U2" s="494"/>
      <c r="V2" s="511">
        <v>2024</v>
      </c>
      <c r="W2" s="511"/>
      <c r="X2" s="511">
        <v>2025</v>
      </c>
      <c r="Y2" s="511"/>
    </row>
    <row r="3" spans="1:25" s="293" customFormat="1" ht="38.25">
      <c r="A3" s="513"/>
      <c r="B3" s="382" t="s">
        <v>32</v>
      </c>
      <c r="C3" s="383" t="s">
        <v>495</v>
      </c>
      <c r="D3" s="382" t="s">
        <v>32</v>
      </c>
      <c r="E3" s="383" t="s">
        <v>495</v>
      </c>
      <c r="F3" s="382" t="s">
        <v>32</v>
      </c>
      <c r="G3" s="383" t="s">
        <v>495</v>
      </c>
      <c r="H3" s="382" t="s">
        <v>32</v>
      </c>
      <c r="I3" s="383" t="s">
        <v>495</v>
      </c>
      <c r="J3" s="382" t="s">
        <v>32</v>
      </c>
      <c r="K3" s="383" t="s">
        <v>495</v>
      </c>
      <c r="L3" s="382" t="s">
        <v>32</v>
      </c>
      <c r="M3" s="383" t="s">
        <v>495</v>
      </c>
      <c r="N3" s="382" t="s">
        <v>32</v>
      </c>
      <c r="O3" s="383" t="s">
        <v>495</v>
      </c>
      <c r="P3" s="382" t="s">
        <v>32</v>
      </c>
      <c r="Q3" s="383" t="s">
        <v>495</v>
      </c>
      <c r="R3" s="384" t="s">
        <v>32</v>
      </c>
      <c r="S3" s="383" t="s">
        <v>495</v>
      </c>
      <c r="T3" s="382" t="s">
        <v>32</v>
      </c>
      <c r="U3" s="383" t="s">
        <v>495</v>
      </c>
      <c r="V3" s="382" t="s">
        <v>32</v>
      </c>
      <c r="W3" s="383" t="s">
        <v>495</v>
      </c>
      <c r="X3" s="382" t="s">
        <v>32</v>
      </c>
      <c r="Y3" s="383" t="s">
        <v>495</v>
      </c>
    </row>
    <row r="4" spans="1:25">
      <c r="A4" s="380" t="s">
        <v>1</v>
      </c>
      <c r="B4" s="1">
        <v>46667</v>
      </c>
      <c r="C4" s="294">
        <v>5.2438602326459431</v>
      </c>
      <c r="D4" s="1">
        <v>45405</v>
      </c>
      <c r="E4" s="294">
        <v>5.1121164083117909</v>
      </c>
      <c r="F4" s="1">
        <v>47316</v>
      </c>
      <c r="G4" s="294">
        <v>5.3097762231641177</v>
      </c>
      <c r="H4" s="1">
        <v>46833</v>
      </c>
      <c r="I4" s="294">
        <v>5.2348664708328307</v>
      </c>
      <c r="J4" s="1">
        <v>47280</v>
      </c>
      <c r="K4" s="294">
        <v>5.2259666877783344</v>
      </c>
      <c r="L4" s="1">
        <v>47869</v>
      </c>
      <c r="M4" s="294">
        <v>5.2153913368437452</v>
      </c>
      <c r="N4" s="1">
        <v>49030</v>
      </c>
      <c r="O4" s="294">
        <v>5.2799686410999733</v>
      </c>
      <c r="P4" s="1">
        <v>48733</v>
      </c>
      <c r="Q4" s="294">
        <v>5.2514404742277154</v>
      </c>
      <c r="R4" s="373">
        <v>49270</v>
      </c>
      <c r="S4" s="294">
        <v>5.2884894047739204</v>
      </c>
      <c r="T4" s="373">
        <v>50167</v>
      </c>
      <c r="U4" s="294">
        <v>5.313698553236021</v>
      </c>
      <c r="V4" s="373">
        <v>50549</v>
      </c>
      <c r="W4" s="294">
        <v>5.2927398506695367</v>
      </c>
      <c r="X4" s="373">
        <v>50021</v>
      </c>
      <c r="Y4" s="294">
        <f t="shared" ref="Y4:Y34" si="0">(X4*100)/$V$35</f>
        <v>5.2374555395822053</v>
      </c>
    </row>
    <row r="5" spans="1:25">
      <c r="A5" s="380" t="s">
        <v>2</v>
      </c>
      <c r="B5" s="1">
        <v>5464</v>
      </c>
      <c r="C5" s="294">
        <v>0.61397673540569209</v>
      </c>
      <c r="D5" s="1">
        <v>5499</v>
      </c>
      <c r="E5" s="294">
        <v>0.61912846887581852</v>
      </c>
      <c r="F5" s="1">
        <v>5458</v>
      </c>
      <c r="G5" s="294">
        <v>0.6124938419568382</v>
      </c>
      <c r="H5" s="1">
        <v>5531</v>
      </c>
      <c r="I5" s="294">
        <v>0.61824026755015449</v>
      </c>
      <c r="J5" s="1">
        <v>5562</v>
      </c>
      <c r="K5" s="294">
        <v>0.61478059893026848</v>
      </c>
      <c r="L5" s="1">
        <v>5551</v>
      </c>
      <c r="M5" s="294">
        <v>0.60478884686999168</v>
      </c>
      <c r="N5" s="1">
        <v>5593</v>
      </c>
      <c r="O5" s="294">
        <v>0.60230195002390685</v>
      </c>
      <c r="P5" s="1">
        <v>5604</v>
      </c>
      <c r="Q5" s="294">
        <v>0.60388386550329587</v>
      </c>
      <c r="R5" s="373">
        <v>5623</v>
      </c>
      <c r="S5" s="294">
        <v>0.60355542770537307</v>
      </c>
      <c r="T5" s="373">
        <v>5712</v>
      </c>
      <c r="U5" s="294">
        <v>0.60501616871816433</v>
      </c>
      <c r="V5" s="373">
        <v>5776</v>
      </c>
      <c r="W5" s="294">
        <v>0.60477685765232236</v>
      </c>
      <c r="X5" s="373">
        <v>5945</v>
      </c>
      <c r="Y5" s="294">
        <f t="shared" si="0"/>
        <v>0.62247202540565383</v>
      </c>
    </row>
    <row r="6" spans="1:25">
      <c r="A6" s="380" t="s">
        <v>3</v>
      </c>
      <c r="B6" s="1">
        <v>7670</v>
      </c>
      <c r="C6" s="294">
        <v>0.86185972923895648</v>
      </c>
      <c r="D6" s="1">
        <v>7327</v>
      </c>
      <c r="E6" s="294">
        <v>0.8249416787512498</v>
      </c>
      <c r="F6" s="1">
        <v>7423</v>
      </c>
      <c r="G6" s="294">
        <v>0.83300509139714352</v>
      </c>
      <c r="H6" s="1">
        <v>7594</v>
      </c>
      <c r="I6" s="294">
        <v>0.84883684537622006</v>
      </c>
      <c r="J6" s="1">
        <v>7831</v>
      </c>
      <c r="K6" s="294">
        <v>0.86557836573587421</v>
      </c>
      <c r="L6" s="1">
        <v>7988</v>
      </c>
      <c r="M6" s="294">
        <v>0.87030324424382877</v>
      </c>
      <c r="N6" s="1">
        <v>8111</v>
      </c>
      <c r="O6" s="294">
        <v>0.87346166934452141</v>
      </c>
      <c r="P6" s="1">
        <v>8234</v>
      </c>
      <c r="Q6" s="294">
        <v>0.88729117568774762</v>
      </c>
      <c r="R6" s="373">
        <v>8754</v>
      </c>
      <c r="S6" s="294">
        <v>0.93962728332435286</v>
      </c>
      <c r="T6" s="373">
        <v>9020</v>
      </c>
      <c r="U6" s="294">
        <v>0.95540018239458024</v>
      </c>
      <c r="V6" s="373">
        <v>9120</v>
      </c>
      <c r="W6" s="294">
        <v>0.95491082787208803</v>
      </c>
      <c r="X6" s="373">
        <v>9505</v>
      </c>
      <c r="Y6" s="294">
        <f t="shared" si="0"/>
        <v>0.99522230470660056</v>
      </c>
    </row>
    <row r="7" spans="1:25">
      <c r="A7" s="380" t="s">
        <v>4</v>
      </c>
      <c r="B7" s="1">
        <v>79890</v>
      </c>
      <c r="C7" s="294">
        <v>8.977050035058701</v>
      </c>
      <c r="D7" s="1">
        <v>79928</v>
      </c>
      <c r="E7" s="294">
        <v>8.9990362357349376</v>
      </c>
      <c r="F7" s="1">
        <v>79172</v>
      </c>
      <c r="G7" s="294">
        <v>8.8846395118004384</v>
      </c>
      <c r="H7" s="1">
        <v>78930</v>
      </c>
      <c r="I7" s="294">
        <v>8.8225825922498089</v>
      </c>
      <c r="J7" s="1">
        <v>79448</v>
      </c>
      <c r="K7" s="294">
        <v>8.7815694037777732</v>
      </c>
      <c r="L7" s="1">
        <v>81216</v>
      </c>
      <c r="M7" s="294">
        <v>8.8485914226973961</v>
      </c>
      <c r="N7" s="1">
        <v>82777</v>
      </c>
      <c r="O7" s="294">
        <v>8.9141334734720079</v>
      </c>
      <c r="P7" s="1">
        <v>82563</v>
      </c>
      <c r="Q7" s="294">
        <v>8.8969421105547131</v>
      </c>
      <c r="R7" s="373">
        <v>82982</v>
      </c>
      <c r="S7" s="294">
        <v>8.9070312114257995</v>
      </c>
      <c r="T7" s="373">
        <v>85249</v>
      </c>
      <c r="U7" s="294">
        <v>9.0295909256048308</v>
      </c>
      <c r="V7" s="373">
        <v>86624</v>
      </c>
      <c r="W7" s="294">
        <v>9.0699775826306741</v>
      </c>
      <c r="X7" s="373">
        <v>87793</v>
      </c>
      <c r="Y7" s="294">
        <f t="shared" si="0"/>
        <v>9.1923778850191038</v>
      </c>
    </row>
    <row r="8" spans="1:25">
      <c r="A8" s="380" t="s">
        <v>5</v>
      </c>
      <c r="B8" s="1">
        <v>4884</v>
      </c>
      <c r="C8" s="294">
        <v>0.54880350946584922</v>
      </c>
      <c r="D8" s="1">
        <v>4859</v>
      </c>
      <c r="E8" s="294">
        <v>0.54707132756275723</v>
      </c>
      <c r="F8" s="1">
        <v>4832</v>
      </c>
      <c r="G8" s="294">
        <v>0.5422444566389597</v>
      </c>
      <c r="H8" s="1">
        <v>4797</v>
      </c>
      <c r="I8" s="294">
        <v>0.53619572653011949</v>
      </c>
      <c r="J8" s="1">
        <v>4755</v>
      </c>
      <c r="K8" s="294">
        <v>0.52558104061730071</v>
      </c>
      <c r="L8" s="1">
        <v>4778</v>
      </c>
      <c r="M8" s="294">
        <v>0.52056946682486405</v>
      </c>
      <c r="N8" s="1">
        <v>4786</v>
      </c>
      <c r="O8" s="294">
        <v>0.5153973060637258</v>
      </c>
      <c r="P8" s="1">
        <v>4766</v>
      </c>
      <c r="Q8" s="294">
        <v>0.51358146020497997</v>
      </c>
      <c r="R8" s="373">
        <v>4753</v>
      </c>
      <c r="S8" s="294">
        <v>0.51017231867039625</v>
      </c>
      <c r="T8" s="373">
        <v>4710</v>
      </c>
      <c r="U8" s="294">
        <v>0.49888413071823429</v>
      </c>
      <c r="V8" s="373">
        <v>4680</v>
      </c>
      <c r="W8" s="294">
        <v>0.4900200300922557</v>
      </c>
      <c r="X8" s="373">
        <v>4695</v>
      </c>
      <c r="Y8" s="294">
        <f t="shared" si="0"/>
        <v>0.49159060711178215</v>
      </c>
    </row>
    <row r="9" spans="1:25">
      <c r="A9" s="380" t="s">
        <v>6</v>
      </c>
      <c r="B9" s="1">
        <v>26543</v>
      </c>
      <c r="C9" s="294">
        <v>2.9825740277952573</v>
      </c>
      <c r="D9" s="1">
        <v>26490</v>
      </c>
      <c r="E9" s="294">
        <v>2.982490114660926</v>
      </c>
      <c r="F9" s="1">
        <v>26746</v>
      </c>
      <c r="G9" s="294">
        <v>3.0014218206261623</v>
      </c>
      <c r="H9" s="1">
        <v>27149</v>
      </c>
      <c r="I9" s="294">
        <v>3.0346420220067154</v>
      </c>
      <c r="J9" s="1">
        <v>27641</v>
      </c>
      <c r="K9" s="294">
        <v>3.0552230375820839</v>
      </c>
      <c r="L9" s="1">
        <v>27985</v>
      </c>
      <c r="M9" s="294">
        <v>3.0490030408316908</v>
      </c>
      <c r="N9" s="1">
        <v>28383</v>
      </c>
      <c r="O9" s="294">
        <v>3.0565235557891199</v>
      </c>
      <c r="P9" s="1">
        <v>28463</v>
      </c>
      <c r="Q9" s="294">
        <v>3.0671567565703621</v>
      </c>
      <c r="R9" s="373">
        <v>28485</v>
      </c>
      <c r="S9" s="294">
        <v>3.0574917940934645</v>
      </c>
      <c r="T9" s="373">
        <v>28694</v>
      </c>
      <c r="U9" s="294">
        <v>3.0392741500698546</v>
      </c>
      <c r="V9" s="373">
        <v>28795</v>
      </c>
      <c r="W9" s="294">
        <v>3.0149843518176289</v>
      </c>
      <c r="X9" s="373">
        <v>29023</v>
      </c>
      <c r="Y9" s="294">
        <f t="shared" si="0"/>
        <v>3.0388571225144312</v>
      </c>
    </row>
    <row r="10" spans="1:25">
      <c r="A10" s="380" t="s">
        <v>7</v>
      </c>
      <c r="B10" s="1">
        <v>2846</v>
      </c>
      <c r="C10" s="294">
        <v>0.31979827762895308</v>
      </c>
      <c r="D10" s="1">
        <v>2820</v>
      </c>
      <c r="E10" s="294">
        <v>0.31750177891067616</v>
      </c>
      <c r="F10" s="1">
        <v>2783</v>
      </c>
      <c r="G10" s="294">
        <v>0.31230677210807634</v>
      </c>
      <c r="H10" s="1">
        <v>2743</v>
      </c>
      <c r="I10" s="294">
        <v>0.30660514443863202</v>
      </c>
      <c r="J10" s="1">
        <v>2768</v>
      </c>
      <c r="K10" s="294">
        <v>0.3059533796905759</v>
      </c>
      <c r="L10" s="1">
        <v>2786</v>
      </c>
      <c r="M10" s="294">
        <v>0.30353841242655316</v>
      </c>
      <c r="N10" s="1">
        <v>2818</v>
      </c>
      <c r="O10" s="294">
        <v>0.30346627841361873</v>
      </c>
      <c r="P10" s="1">
        <v>2807</v>
      </c>
      <c r="Q10" s="294">
        <v>0.30248072991929897</v>
      </c>
      <c r="R10" s="373">
        <v>2849</v>
      </c>
      <c r="S10" s="294">
        <v>0.30580284786281486</v>
      </c>
      <c r="T10" s="373">
        <v>2984</v>
      </c>
      <c r="U10" s="294">
        <v>0.3160658696524864</v>
      </c>
      <c r="V10" s="373">
        <v>3066</v>
      </c>
      <c r="W10" s="294">
        <v>0.32102594279120855</v>
      </c>
      <c r="X10" s="373">
        <v>3145</v>
      </c>
      <c r="Y10" s="294">
        <f t="shared" si="0"/>
        <v>0.32929764842738124</v>
      </c>
    </row>
    <row r="11" spans="1:25">
      <c r="A11" s="380" t="s">
        <v>8</v>
      </c>
      <c r="B11" s="1">
        <v>5169</v>
      </c>
      <c r="C11" s="294">
        <v>0.58082828428111688</v>
      </c>
      <c r="D11" s="1">
        <v>4966</v>
      </c>
      <c r="E11" s="294">
        <v>0.55911838087603472</v>
      </c>
      <c r="F11" s="1">
        <v>4916</v>
      </c>
      <c r="G11" s="294">
        <v>0.55167089172953765</v>
      </c>
      <c r="H11" s="1">
        <v>4827</v>
      </c>
      <c r="I11" s="294">
        <v>0.53954904564537975</v>
      </c>
      <c r="J11" s="1">
        <v>4819</v>
      </c>
      <c r="K11" s="294">
        <v>0.53265510719974185</v>
      </c>
      <c r="L11" s="1">
        <v>4871</v>
      </c>
      <c r="M11" s="294">
        <v>0.53070194075008637</v>
      </c>
      <c r="N11" s="1">
        <v>4869</v>
      </c>
      <c r="O11" s="294">
        <v>0.52433545407945692</v>
      </c>
      <c r="P11" s="1">
        <v>4895</v>
      </c>
      <c r="Q11" s="294">
        <v>0.52748242713037707</v>
      </c>
      <c r="R11" s="373">
        <v>4920</v>
      </c>
      <c r="S11" s="294">
        <v>0.5280975821288344</v>
      </c>
      <c r="T11" s="373">
        <v>4936</v>
      </c>
      <c r="U11" s="294">
        <v>0.52282209537690116</v>
      </c>
      <c r="V11" s="373">
        <v>4924</v>
      </c>
      <c r="W11" s="294">
        <v>0.51556808294321943</v>
      </c>
      <c r="X11" s="373">
        <v>4940</v>
      </c>
      <c r="Y11" s="294">
        <f t="shared" si="0"/>
        <v>0.517243365097381</v>
      </c>
    </row>
    <row r="12" spans="1:25">
      <c r="A12" s="380" t="s">
        <v>9</v>
      </c>
      <c r="B12" s="1">
        <v>43455</v>
      </c>
      <c r="C12" s="294">
        <v>4.8829354020963303</v>
      </c>
      <c r="D12" s="1">
        <v>44846</v>
      </c>
      <c r="E12" s="294">
        <v>5.0491789989461644</v>
      </c>
      <c r="F12" s="1">
        <v>45332</v>
      </c>
      <c r="G12" s="294">
        <v>5.0871328038818957</v>
      </c>
      <c r="H12" s="1">
        <v>46816</v>
      </c>
      <c r="I12" s="294">
        <v>5.2329662566675159</v>
      </c>
      <c r="J12" s="1">
        <v>48374</v>
      </c>
      <c r="K12" s="294">
        <v>5.3468890134219365</v>
      </c>
      <c r="L12" s="1">
        <v>50146</v>
      </c>
      <c r="M12" s="294">
        <v>5.4634735210128991</v>
      </c>
      <c r="N12" s="1">
        <v>51233</v>
      </c>
      <c r="O12" s="294">
        <v>5.5172064733729336</v>
      </c>
      <c r="P12" s="1">
        <v>51850</v>
      </c>
      <c r="Q12" s="294">
        <v>5.587326628541379</v>
      </c>
      <c r="R12" s="373">
        <v>52447</v>
      </c>
      <c r="S12" s="294">
        <v>5.6294987581119864</v>
      </c>
      <c r="T12" s="373">
        <v>54942</v>
      </c>
      <c r="U12" s="294">
        <v>5.8194674967985618</v>
      </c>
      <c r="V12" s="373">
        <v>57143</v>
      </c>
      <c r="W12" s="294">
        <v>5.9831655084533688</v>
      </c>
      <c r="X12" s="373">
        <v>58752</v>
      </c>
      <c r="Y12" s="294">
        <f t="shared" si="0"/>
        <v>6.1516360700812411</v>
      </c>
    </row>
    <row r="13" spans="1:25">
      <c r="A13" s="380" t="s">
        <v>10</v>
      </c>
      <c r="B13" s="1">
        <v>5482</v>
      </c>
      <c r="C13" s="294">
        <v>0.61599935276244588</v>
      </c>
      <c r="D13" s="1">
        <v>5433</v>
      </c>
      <c r="E13" s="294">
        <v>0.6116975761779091</v>
      </c>
      <c r="F13" s="1">
        <v>5423</v>
      </c>
      <c r="G13" s="294">
        <v>0.6085661606690973</v>
      </c>
      <c r="H13" s="1">
        <v>5426</v>
      </c>
      <c r="I13" s="294">
        <v>0.6065036506467435</v>
      </c>
      <c r="J13" s="1">
        <v>5428</v>
      </c>
      <c r="K13" s="294">
        <v>0.59996927202328254</v>
      </c>
      <c r="L13" s="1">
        <v>5520</v>
      </c>
      <c r="M13" s="294">
        <v>0.6014113555615842</v>
      </c>
      <c r="N13" s="1">
        <v>5540</v>
      </c>
      <c r="O13" s="294">
        <v>0.59659445791747612</v>
      </c>
      <c r="P13" s="1">
        <v>5553</v>
      </c>
      <c r="Q13" s="294">
        <v>0.59838813439325511</v>
      </c>
      <c r="R13" s="373">
        <v>5561</v>
      </c>
      <c r="S13" s="294">
        <v>0.59690053947529431</v>
      </c>
      <c r="T13" s="373">
        <v>5562</v>
      </c>
      <c r="U13" s="294">
        <v>0.58912813907745631</v>
      </c>
      <c r="V13" s="373">
        <v>5593</v>
      </c>
      <c r="W13" s="294">
        <v>0.58561581801409957</v>
      </c>
      <c r="X13" s="373">
        <v>5667</v>
      </c>
      <c r="Y13" s="294">
        <f t="shared" si="0"/>
        <v>0.59336399797709682</v>
      </c>
    </row>
    <row r="14" spans="1:25">
      <c r="A14" s="380" t="s">
        <v>11</v>
      </c>
      <c r="B14" s="1">
        <v>20061</v>
      </c>
      <c r="C14" s="294">
        <v>2.2542070441020479</v>
      </c>
      <c r="D14" s="1">
        <v>20373</v>
      </c>
      <c r="E14" s="294">
        <v>2.2937814687046827</v>
      </c>
      <c r="F14" s="1">
        <v>20460</v>
      </c>
      <c r="G14" s="294">
        <v>2.296010261347913</v>
      </c>
      <c r="H14" s="1">
        <v>20537</v>
      </c>
      <c r="I14" s="294">
        <v>2.295570489003349</v>
      </c>
      <c r="J14" s="1">
        <v>20991</v>
      </c>
      <c r="K14" s="294">
        <v>2.3201833067503177</v>
      </c>
      <c r="L14" s="1">
        <v>21368</v>
      </c>
      <c r="M14" s="294">
        <v>2.3280720734854947</v>
      </c>
      <c r="N14" s="1">
        <v>21796</v>
      </c>
      <c r="O14" s="294">
        <v>2.3471792066370596</v>
      </c>
      <c r="P14" s="1">
        <v>21827</v>
      </c>
      <c r="Q14" s="294">
        <v>2.3520651556638899</v>
      </c>
      <c r="R14" s="373">
        <v>21711</v>
      </c>
      <c r="S14" s="294">
        <v>2.3303915865038869</v>
      </c>
      <c r="T14" s="373">
        <v>22301</v>
      </c>
      <c r="U14" s="294">
        <v>2.3621263267828754</v>
      </c>
      <c r="V14" s="373">
        <v>22642</v>
      </c>
      <c r="W14" s="294">
        <v>2.3707336584078749</v>
      </c>
      <c r="X14" s="373">
        <v>22654</v>
      </c>
      <c r="Y14" s="294">
        <f t="shared" si="0"/>
        <v>2.3719901200234959</v>
      </c>
    </row>
    <row r="15" spans="1:25">
      <c r="A15" s="380" t="s">
        <v>12</v>
      </c>
      <c r="B15" s="1">
        <v>18751</v>
      </c>
      <c r="C15" s="294">
        <v>2.1070054475827473</v>
      </c>
      <c r="D15" s="1">
        <v>18777</v>
      </c>
      <c r="E15" s="294">
        <v>2.1140889725552361</v>
      </c>
      <c r="F15" s="1">
        <v>19000</v>
      </c>
      <c r="G15" s="294">
        <v>2.132169841916439</v>
      </c>
      <c r="H15" s="1">
        <v>19273</v>
      </c>
      <c r="I15" s="294">
        <v>2.154283976947049</v>
      </c>
      <c r="J15" s="1">
        <v>19739</v>
      </c>
      <c r="K15" s="294">
        <v>2.1817968792313143</v>
      </c>
      <c r="L15" s="1">
        <v>20190</v>
      </c>
      <c r="M15" s="294">
        <v>2.1997274037660119</v>
      </c>
      <c r="N15" s="1">
        <v>20662</v>
      </c>
      <c r="O15" s="294">
        <v>2.2250604132655041</v>
      </c>
      <c r="P15" s="1">
        <v>21000</v>
      </c>
      <c r="Q15" s="294">
        <v>2.2629481041344062</v>
      </c>
      <c r="R15" s="373">
        <v>21224</v>
      </c>
      <c r="S15" s="294">
        <v>2.2781185128256869</v>
      </c>
      <c r="T15" s="373">
        <v>21536</v>
      </c>
      <c r="U15" s="294">
        <v>2.2810973756152642</v>
      </c>
      <c r="V15" s="373">
        <v>21716</v>
      </c>
      <c r="W15" s="294">
        <v>2.2737767037357743</v>
      </c>
      <c r="X15" s="373">
        <v>22009</v>
      </c>
      <c r="Y15" s="294">
        <f t="shared" si="0"/>
        <v>2.3044553081838579</v>
      </c>
    </row>
    <row r="16" spans="1:25">
      <c r="A16" s="380" t="s">
        <v>13</v>
      </c>
      <c r="B16" s="1">
        <v>22913</v>
      </c>
      <c r="C16" s="294">
        <v>2.5746795275165852</v>
      </c>
      <c r="D16" s="1">
        <v>22659</v>
      </c>
      <c r="E16" s="294">
        <v>2.5511605703322733</v>
      </c>
      <c r="F16" s="1">
        <v>22606</v>
      </c>
      <c r="G16" s="294">
        <v>2.5368332340191064</v>
      </c>
      <c r="H16" s="1">
        <v>22558</v>
      </c>
      <c r="I16" s="294">
        <v>2.5214724200680498</v>
      </c>
      <c r="J16" s="1">
        <v>22749</v>
      </c>
      <c r="K16" s="294">
        <v>2.5144990731867454</v>
      </c>
      <c r="L16" s="1">
        <v>23254</v>
      </c>
      <c r="M16" s="294">
        <v>2.5335542866357028</v>
      </c>
      <c r="N16" s="1">
        <v>23316</v>
      </c>
      <c r="O16" s="294">
        <v>2.5108657727082804</v>
      </c>
      <c r="P16" s="1">
        <v>23310</v>
      </c>
      <c r="Q16" s="294">
        <v>2.5118723955891911</v>
      </c>
      <c r="R16" s="373">
        <v>23496</v>
      </c>
      <c r="S16" s="294">
        <v>2.5219879653859945</v>
      </c>
      <c r="T16" s="373">
        <v>23971</v>
      </c>
      <c r="U16" s="294">
        <v>2.5390130567827587</v>
      </c>
      <c r="V16" s="373">
        <v>24285</v>
      </c>
      <c r="W16" s="294">
        <v>2.5427641946133397</v>
      </c>
      <c r="X16" s="373">
        <v>24616</v>
      </c>
      <c r="Y16" s="294">
        <f t="shared" si="0"/>
        <v>2.5774215941775567</v>
      </c>
    </row>
    <row r="17" spans="1:32">
      <c r="A17" s="380" t="s">
        <v>14</v>
      </c>
      <c r="B17" s="1">
        <v>153009</v>
      </c>
      <c r="C17" s="294">
        <v>17.1932588410852</v>
      </c>
      <c r="D17" s="1">
        <v>152843</v>
      </c>
      <c r="E17" s="294">
        <v>17.208483827675348</v>
      </c>
      <c r="F17" s="1">
        <v>153111</v>
      </c>
      <c r="G17" s="294">
        <v>17.182034561350942</v>
      </c>
      <c r="H17" s="1">
        <v>153655</v>
      </c>
      <c r="I17" s="294">
        <v>17.175141621843967</v>
      </c>
      <c r="J17" s="1">
        <v>155549</v>
      </c>
      <c r="K17" s="294">
        <v>17.193187231751949</v>
      </c>
      <c r="L17" s="1">
        <v>157503</v>
      </c>
      <c r="M17" s="294">
        <v>17.160161727358005</v>
      </c>
      <c r="N17" s="1">
        <v>158911</v>
      </c>
      <c r="O17" s="294">
        <v>17.112892040094593</v>
      </c>
      <c r="P17" s="1">
        <v>158010</v>
      </c>
      <c r="Q17" s="294">
        <v>17.027068092108454</v>
      </c>
      <c r="R17" s="373">
        <v>157815</v>
      </c>
      <c r="S17" s="294">
        <v>16.939373968223983</v>
      </c>
      <c r="T17" s="373">
        <v>159034</v>
      </c>
      <c r="U17" s="294">
        <v>16.844912705869145</v>
      </c>
      <c r="V17" s="373">
        <v>160258</v>
      </c>
      <c r="W17" s="294">
        <v>16.779835466351436</v>
      </c>
      <c r="X17" s="373">
        <v>161108</v>
      </c>
      <c r="Y17" s="294">
        <f t="shared" si="0"/>
        <v>16.868834830791268</v>
      </c>
    </row>
    <row r="18" spans="1:32">
      <c r="A18" s="380" t="s">
        <v>15</v>
      </c>
      <c r="B18" s="1">
        <v>8745</v>
      </c>
      <c r="C18" s="294">
        <v>0.98265493248952729</v>
      </c>
      <c r="D18" s="1">
        <v>8752</v>
      </c>
      <c r="E18" s="294">
        <v>0.98538140745611269</v>
      </c>
      <c r="F18" s="1">
        <v>8772</v>
      </c>
      <c r="G18" s="294">
        <v>0.98438915017321071</v>
      </c>
      <c r="H18" s="1">
        <v>8854</v>
      </c>
      <c r="I18" s="294">
        <v>0.98967624821715205</v>
      </c>
      <c r="J18" s="1">
        <v>8956</v>
      </c>
      <c r="K18" s="294">
        <v>0.98992719238034599</v>
      </c>
      <c r="L18" s="1">
        <v>9061</v>
      </c>
      <c r="M18" s="294">
        <v>0.98720802404773811</v>
      </c>
      <c r="N18" s="1">
        <v>9059</v>
      </c>
      <c r="O18" s="294">
        <v>0.97555039607841443</v>
      </c>
      <c r="P18" s="1">
        <v>9114</v>
      </c>
      <c r="Q18" s="294">
        <v>0.98211947719433224</v>
      </c>
      <c r="R18" s="373">
        <v>9054</v>
      </c>
      <c r="S18" s="294">
        <v>0.97182835540537926</v>
      </c>
      <c r="T18" s="373">
        <v>9092</v>
      </c>
      <c r="U18" s="294">
        <v>0.96302643662212017</v>
      </c>
      <c r="V18" s="373">
        <v>9160</v>
      </c>
      <c r="W18" s="294">
        <v>0.95909903325749191</v>
      </c>
      <c r="X18" s="373">
        <v>9089</v>
      </c>
      <c r="Y18" s="294">
        <f t="shared" si="0"/>
        <v>0.9516649686984</v>
      </c>
    </row>
    <row r="19" spans="1:32" ht="15" customHeight="1">
      <c r="A19" s="380" t="s">
        <v>16</v>
      </c>
      <c r="B19" s="1">
        <v>41179</v>
      </c>
      <c r="C19" s="294">
        <v>4.6271866740979126</v>
      </c>
      <c r="D19" s="1">
        <v>41317</v>
      </c>
      <c r="E19" s="294">
        <v>4.6518514181746129</v>
      </c>
      <c r="F19" s="1">
        <v>41294</v>
      </c>
      <c r="G19" s="294">
        <v>4.6339906027419708</v>
      </c>
      <c r="H19" s="1">
        <v>41500</v>
      </c>
      <c r="I19" s="294">
        <v>4.6387581094433941</v>
      </c>
      <c r="J19" s="1">
        <v>41833</v>
      </c>
      <c r="K19" s="294">
        <v>4.6238973022383894</v>
      </c>
      <c r="L19" s="1">
        <v>42029</v>
      </c>
      <c r="M19" s="294">
        <v>4.5791155548727938</v>
      </c>
      <c r="N19" s="1">
        <v>42187</v>
      </c>
      <c r="O19" s="294">
        <v>4.5430560281885493</v>
      </c>
      <c r="P19" s="1">
        <v>42219</v>
      </c>
      <c r="Q19" s="294">
        <v>4.5494955242119284</v>
      </c>
      <c r="R19" s="373">
        <v>42434</v>
      </c>
      <c r="S19" s="294">
        <v>4.5547343089542593</v>
      </c>
      <c r="T19" s="373">
        <v>42454</v>
      </c>
      <c r="U19" s="294">
        <v>4.4967360691108107</v>
      </c>
      <c r="V19" s="373">
        <v>42585</v>
      </c>
      <c r="W19" s="294">
        <v>4.4588681584356218</v>
      </c>
      <c r="X19" s="373">
        <v>42514</v>
      </c>
      <c r="Y19" s="294">
        <f t="shared" si="0"/>
        <v>4.4514340938765296</v>
      </c>
      <c r="Z19" s="466"/>
      <c r="AA19" s="509" t="s">
        <v>689</v>
      </c>
      <c r="AB19" s="509"/>
      <c r="AC19" s="509"/>
      <c r="AD19" s="509"/>
      <c r="AE19" s="509"/>
      <c r="AF19" s="509"/>
    </row>
    <row r="20" spans="1:32">
      <c r="A20" s="380" t="s">
        <v>17</v>
      </c>
      <c r="B20" s="1">
        <v>29435</v>
      </c>
      <c r="C20" s="294">
        <v>3.3075412164470253</v>
      </c>
      <c r="D20" s="1">
        <v>29412</v>
      </c>
      <c r="E20" s="294">
        <v>3.3114760004683714</v>
      </c>
      <c r="F20" s="1">
        <v>29497</v>
      </c>
      <c r="G20" s="294">
        <v>3.3101375698425897</v>
      </c>
      <c r="H20" s="1">
        <v>30036</v>
      </c>
      <c r="I20" s="294">
        <v>3.357343098198597</v>
      </c>
      <c r="J20" s="1">
        <v>30483</v>
      </c>
      <c r="K20" s="294">
        <v>3.3693558067586076</v>
      </c>
      <c r="L20" s="1">
        <v>30468</v>
      </c>
      <c r="M20" s="294">
        <v>3.3195291995018743</v>
      </c>
      <c r="N20" s="1">
        <v>30492</v>
      </c>
      <c r="O20" s="294">
        <v>3.2836386662129389</v>
      </c>
      <c r="P20" s="1">
        <v>30179</v>
      </c>
      <c r="Q20" s="294">
        <v>3.2520719445082023</v>
      </c>
      <c r="R20" s="373">
        <v>30349</v>
      </c>
      <c r="S20" s="294">
        <v>3.2575677886235761</v>
      </c>
      <c r="T20" s="373">
        <v>30849</v>
      </c>
      <c r="U20" s="294">
        <v>3.2675321759080274</v>
      </c>
      <c r="V20" s="373">
        <v>31377</v>
      </c>
      <c r="W20" s="294">
        <v>3.2853330094454503</v>
      </c>
      <c r="X20" s="373">
        <v>31137</v>
      </c>
      <c r="Y20" s="294">
        <f t="shared" si="0"/>
        <v>3.260203777133027</v>
      </c>
      <c r="Z20" s="466"/>
      <c r="AA20" s="509"/>
      <c r="AB20" s="509"/>
      <c r="AC20" s="509"/>
      <c r="AD20" s="509"/>
      <c r="AE20" s="509"/>
      <c r="AF20" s="509"/>
    </row>
    <row r="21" spans="1:32">
      <c r="A21" s="380" t="s">
        <v>18</v>
      </c>
      <c r="B21" s="1">
        <v>36860</v>
      </c>
      <c r="C21" s="294">
        <v>4.1418708761079452</v>
      </c>
      <c r="D21" s="1">
        <v>36276</v>
      </c>
      <c r="E21" s="294">
        <v>4.0842888410509532</v>
      </c>
      <c r="F21" s="1">
        <v>36149</v>
      </c>
      <c r="G21" s="294">
        <v>4.0566214534440714</v>
      </c>
      <c r="H21" s="1">
        <v>36218</v>
      </c>
      <c r="I21" s="294">
        <v>4.0483503905498992</v>
      </c>
      <c r="J21" s="1">
        <v>36405</v>
      </c>
      <c r="K21" s="294">
        <v>4.0239280302151066</v>
      </c>
      <c r="L21" s="1">
        <v>36402</v>
      </c>
      <c r="M21" s="294">
        <v>3.9660464067305776</v>
      </c>
      <c r="N21" s="1">
        <v>36727</v>
      </c>
      <c r="O21" s="294">
        <v>3.9550766526958747</v>
      </c>
      <c r="P21" s="1">
        <v>36824</v>
      </c>
      <c r="Q21" s="294">
        <v>3.9681333803164462</v>
      </c>
      <c r="R21" s="373">
        <v>37076</v>
      </c>
      <c r="S21" s="294">
        <v>3.9796231615871265</v>
      </c>
      <c r="T21" s="373">
        <v>37207</v>
      </c>
      <c r="U21" s="294">
        <v>3.9409727922788411</v>
      </c>
      <c r="V21" s="373">
        <v>37522</v>
      </c>
      <c r="W21" s="294">
        <v>3.9287460617781234</v>
      </c>
      <c r="X21" s="373">
        <v>37867</v>
      </c>
      <c r="Y21" s="294">
        <f t="shared" si="0"/>
        <v>3.9648693332272322</v>
      </c>
      <c r="Z21" s="466"/>
      <c r="AA21" s="509"/>
      <c r="AB21" s="509"/>
      <c r="AC21" s="509"/>
      <c r="AD21" s="509"/>
      <c r="AE21" s="509"/>
      <c r="AF21" s="509"/>
    </row>
    <row r="22" spans="1:32">
      <c r="A22" s="380" t="s">
        <v>19</v>
      </c>
      <c r="B22" s="1">
        <v>17329</v>
      </c>
      <c r="C22" s="294">
        <v>1.9472186763992017</v>
      </c>
      <c r="D22" s="1">
        <v>17277</v>
      </c>
      <c r="E22" s="294">
        <v>1.9452050476027489</v>
      </c>
      <c r="F22" s="1">
        <v>17191</v>
      </c>
      <c r="G22" s="294">
        <v>1.9291648290729213</v>
      </c>
      <c r="H22" s="1">
        <v>17312</v>
      </c>
      <c r="I22" s="294">
        <v>1.9350886841128683</v>
      </c>
      <c r="J22" s="1">
        <v>17352</v>
      </c>
      <c r="K22" s="294">
        <v>1.9179563021643329</v>
      </c>
      <c r="L22" s="1">
        <v>17370</v>
      </c>
      <c r="M22" s="294">
        <v>1.8924846460334632</v>
      </c>
      <c r="N22" s="1">
        <v>17496</v>
      </c>
      <c r="O22" s="294">
        <v>1.8841185263040003</v>
      </c>
      <c r="P22" s="1">
        <v>17590</v>
      </c>
      <c r="Q22" s="294">
        <v>1.8954884357963908</v>
      </c>
      <c r="R22" s="373">
        <v>17750</v>
      </c>
      <c r="S22" s="294">
        <v>1.9052300981274004</v>
      </c>
      <c r="T22" s="373">
        <v>17866</v>
      </c>
      <c r="U22" s="294">
        <v>1.8923702504059392</v>
      </c>
      <c r="V22" s="373">
        <v>17983</v>
      </c>
      <c r="W22" s="294">
        <v>1.8829124361429561</v>
      </c>
      <c r="X22" s="373">
        <v>17958</v>
      </c>
      <c r="Y22" s="294">
        <f t="shared" si="0"/>
        <v>1.8802948077770785</v>
      </c>
      <c r="Z22" s="466"/>
      <c r="AA22" s="509"/>
      <c r="AB22" s="509"/>
      <c r="AC22" s="509"/>
      <c r="AD22" s="509"/>
      <c r="AE22" s="509"/>
      <c r="AF22" s="509"/>
    </row>
    <row r="23" spans="1:32">
      <c r="A23" s="380" t="s">
        <v>20</v>
      </c>
      <c r="B23" s="1">
        <v>5053</v>
      </c>
      <c r="C23" s="294">
        <v>0.56779363909314828</v>
      </c>
      <c r="D23" s="1">
        <v>4958</v>
      </c>
      <c r="E23" s="294">
        <v>0.55821766660962147</v>
      </c>
      <c r="F23" s="1">
        <v>4910</v>
      </c>
      <c r="G23" s="294">
        <v>0.55099757493735346</v>
      </c>
      <c r="H23" s="1">
        <v>4828</v>
      </c>
      <c r="I23" s="294">
        <v>0.5396608229492218</v>
      </c>
      <c r="J23" s="1">
        <v>4799</v>
      </c>
      <c r="K23" s="294">
        <v>0.53044446139272894</v>
      </c>
      <c r="L23" s="1">
        <v>4828</v>
      </c>
      <c r="M23" s="294">
        <v>0.52601703345132766</v>
      </c>
      <c r="N23" s="1">
        <v>4873</v>
      </c>
      <c r="O23" s="294">
        <v>0.52476620820069697</v>
      </c>
      <c r="P23" s="1">
        <v>4854</v>
      </c>
      <c r="Q23" s="294">
        <v>0.52306429035563851</v>
      </c>
      <c r="R23" s="373">
        <v>4864</v>
      </c>
      <c r="S23" s="294">
        <v>0.5220867153403761</v>
      </c>
      <c r="T23" s="373">
        <v>4908</v>
      </c>
      <c r="U23" s="294">
        <v>0.51985632984396901</v>
      </c>
      <c r="V23" s="373">
        <v>4904</v>
      </c>
      <c r="W23" s="294">
        <v>0.51347398025051749</v>
      </c>
      <c r="X23" s="373">
        <v>4987</v>
      </c>
      <c r="Y23" s="294">
        <f t="shared" si="0"/>
        <v>0.5221645064252306</v>
      </c>
      <c r="Z23" s="466"/>
      <c r="AA23" s="509"/>
      <c r="AB23" s="509"/>
      <c r="AC23" s="509"/>
      <c r="AD23" s="509"/>
      <c r="AE23" s="509"/>
      <c r="AF23" s="509"/>
    </row>
    <row r="24" spans="1:32">
      <c r="A24" s="380" t="s">
        <v>21</v>
      </c>
      <c r="B24" s="1">
        <v>16221</v>
      </c>
      <c r="C24" s="294">
        <v>1.8227153413279158</v>
      </c>
      <c r="D24" s="1">
        <v>17090</v>
      </c>
      <c r="E24" s="294">
        <v>1.9241508516253389</v>
      </c>
      <c r="F24" s="1">
        <v>17870</v>
      </c>
      <c r="G24" s="294">
        <v>2.0053618460550928</v>
      </c>
      <c r="H24" s="1">
        <v>18887</v>
      </c>
      <c r="I24" s="294">
        <v>2.1111379376640333</v>
      </c>
      <c r="J24" s="1">
        <v>19672</v>
      </c>
      <c r="K24" s="294">
        <v>2.1743912157778214</v>
      </c>
      <c r="L24" s="1">
        <v>20886</v>
      </c>
      <c r="M24" s="294">
        <v>2.2755575312063856</v>
      </c>
      <c r="N24" s="1">
        <v>21621</v>
      </c>
      <c r="O24" s="294">
        <v>2.3283337138328073</v>
      </c>
      <c r="P24" s="1">
        <v>21872</v>
      </c>
      <c r="Q24" s="294">
        <v>2.3569143301727493</v>
      </c>
      <c r="R24" s="373">
        <v>21915</v>
      </c>
      <c r="S24" s="294">
        <v>2.3522883155189849</v>
      </c>
      <c r="T24" s="373">
        <v>22606</v>
      </c>
      <c r="U24" s="294">
        <v>2.394431987052315</v>
      </c>
      <c r="V24" s="373">
        <v>23138</v>
      </c>
      <c r="W24" s="294">
        <v>2.4226674051868828</v>
      </c>
      <c r="X24" s="373">
        <v>23960</v>
      </c>
      <c r="Y24" s="294">
        <f t="shared" si="0"/>
        <v>2.5087350258569332</v>
      </c>
      <c r="Z24" s="466"/>
      <c r="AA24" s="509"/>
      <c r="AB24" s="509"/>
      <c r="AC24" s="509"/>
      <c r="AD24" s="509"/>
      <c r="AE24" s="509"/>
      <c r="AF24" s="509"/>
    </row>
    <row r="25" spans="1:32">
      <c r="A25" s="380" t="s">
        <v>22</v>
      </c>
      <c r="B25" s="1">
        <v>205279</v>
      </c>
      <c r="C25" s="294">
        <v>23.066714909836215</v>
      </c>
      <c r="D25" s="1">
        <v>203811</v>
      </c>
      <c r="E25" s="294">
        <v>22.946934418994264</v>
      </c>
      <c r="F25" s="1">
        <v>203585</v>
      </c>
      <c r="G25" s="294">
        <v>22.846199856134646</v>
      </c>
      <c r="H25" s="1">
        <v>203692</v>
      </c>
      <c r="I25" s="294">
        <v>22.768142574186598</v>
      </c>
      <c r="J25" s="1">
        <v>204856</v>
      </c>
      <c r="K25" s="294">
        <v>22.643202872071033</v>
      </c>
      <c r="L25" s="1">
        <v>207312</v>
      </c>
      <c r="M25" s="294">
        <v>22.58691864930854</v>
      </c>
      <c r="N25" s="1">
        <v>209194</v>
      </c>
      <c r="O25" s="294">
        <v>22.527794409673014</v>
      </c>
      <c r="P25" s="1">
        <v>208563</v>
      </c>
      <c r="Q25" s="294">
        <v>22.474630735361149</v>
      </c>
      <c r="R25" s="373">
        <v>208688</v>
      </c>
      <c r="S25" s="294">
        <v>22.399924434817517</v>
      </c>
      <c r="T25" s="373">
        <v>209395</v>
      </c>
      <c r="U25" s="294">
        <v>22.179159777440482</v>
      </c>
      <c r="V25" s="373">
        <v>211359</v>
      </c>
      <c r="W25" s="294">
        <v>22.130372551339544</v>
      </c>
      <c r="X25" s="373">
        <v>211957</v>
      </c>
      <c r="Y25" s="294">
        <f t="shared" si="0"/>
        <v>22.192986221851335</v>
      </c>
      <c r="Z25" s="466"/>
      <c r="AA25" s="509"/>
      <c r="AB25" s="509"/>
      <c r="AC25" s="509"/>
      <c r="AD25" s="509"/>
      <c r="AE25" s="509"/>
      <c r="AF25" s="509"/>
    </row>
    <row r="26" spans="1:32">
      <c r="A26" s="380" t="s">
        <v>23</v>
      </c>
      <c r="B26" s="1">
        <v>14296</v>
      </c>
      <c r="C26" s="294">
        <v>1.6064076517861958</v>
      </c>
      <c r="D26" s="1">
        <v>14246</v>
      </c>
      <c r="E26" s="294">
        <v>1.603946929915423</v>
      </c>
      <c r="F26" s="1">
        <v>14125</v>
      </c>
      <c r="G26" s="294">
        <v>1.5850999482668264</v>
      </c>
      <c r="H26" s="1">
        <v>14189</v>
      </c>
      <c r="I26" s="294">
        <v>1.5860081642142727</v>
      </c>
      <c r="J26" s="1">
        <v>14445</v>
      </c>
      <c r="K26" s="294">
        <v>1.5966389341150178</v>
      </c>
      <c r="L26" s="1">
        <v>14679</v>
      </c>
      <c r="M26" s="294">
        <v>1.599296610197191</v>
      </c>
      <c r="N26" s="1">
        <v>14953</v>
      </c>
      <c r="O26" s="294">
        <v>1.6102665937256355</v>
      </c>
      <c r="P26" s="1">
        <v>14987</v>
      </c>
      <c r="Q26" s="294">
        <v>1.6149906303172545</v>
      </c>
      <c r="R26" s="373">
        <v>15114</v>
      </c>
      <c r="S26" s="294">
        <v>1.6222900114421144</v>
      </c>
      <c r="T26" s="373">
        <v>15285</v>
      </c>
      <c r="U26" s="294">
        <v>1.6189902203881552</v>
      </c>
      <c r="V26" s="373">
        <v>15386</v>
      </c>
      <c r="W26" s="294">
        <v>1.6109932014956081</v>
      </c>
      <c r="X26" s="373">
        <v>15429</v>
      </c>
      <c r="Y26" s="294">
        <f t="shared" si="0"/>
        <v>1.6154955222849174</v>
      </c>
      <c r="Z26" s="466"/>
      <c r="AA26" s="509"/>
      <c r="AB26" s="509"/>
      <c r="AC26" s="509"/>
      <c r="AD26" s="509"/>
      <c r="AE26" s="509"/>
      <c r="AF26" s="509"/>
    </row>
    <row r="27" spans="1:32">
      <c r="A27" s="380" t="s">
        <v>24</v>
      </c>
      <c r="B27" s="1">
        <v>10468</v>
      </c>
      <c r="C27" s="294">
        <v>1.176264360583233</v>
      </c>
      <c r="D27" s="1">
        <v>10690</v>
      </c>
      <c r="E27" s="294">
        <v>1.2035794384947263</v>
      </c>
      <c r="F27" s="1">
        <v>11338</v>
      </c>
      <c r="G27" s="294">
        <v>1.2723442982972941</v>
      </c>
      <c r="H27" s="1">
        <v>10576</v>
      </c>
      <c r="I27" s="294">
        <v>1.1821567654330924</v>
      </c>
      <c r="J27" s="1">
        <v>10755</v>
      </c>
      <c r="K27" s="294">
        <v>1.1887747827211503</v>
      </c>
      <c r="L27" s="1">
        <v>11111</v>
      </c>
      <c r="M27" s="294">
        <v>1.2105582557327468</v>
      </c>
      <c r="N27" s="1">
        <v>11281</v>
      </c>
      <c r="O27" s="294">
        <v>1.214834310427265</v>
      </c>
      <c r="P27" s="1">
        <v>11115</v>
      </c>
      <c r="Q27" s="294">
        <v>1.1977461036882822</v>
      </c>
      <c r="R27" s="373">
        <v>11162</v>
      </c>
      <c r="S27" s="294">
        <v>1.1980945552280586</v>
      </c>
      <c r="T27" s="373">
        <v>11972</v>
      </c>
      <c r="U27" s="294">
        <v>1.2680766057237156</v>
      </c>
      <c r="V27" s="373">
        <v>12373</v>
      </c>
      <c r="W27" s="294">
        <v>1.2955166308400599</v>
      </c>
      <c r="X27" s="373">
        <v>12582</v>
      </c>
      <c r="Y27" s="294">
        <f t="shared" si="0"/>
        <v>1.3174000039787952</v>
      </c>
      <c r="Z27" s="466"/>
      <c r="AA27" s="509"/>
      <c r="AB27" s="509"/>
      <c r="AC27" s="509"/>
      <c r="AD27" s="509"/>
      <c r="AE27" s="509"/>
      <c r="AF27" s="509"/>
    </row>
    <row r="28" spans="1:32">
      <c r="A28" s="380" t="s">
        <v>25</v>
      </c>
      <c r="B28" s="1">
        <v>8998</v>
      </c>
      <c r="C28" s="294">
        <v>1.0110839431150105</v>
      </c>
      <c r="D28" s="1">
        <v>8930</v>
      </c>
      <c r="E28" s="294">
        <v>1.0054222998838078</v>
      </c>
      <c r="F28" s="1">
        <v>8873</v>
      </c>
      <c r="G28" s="294">
        <v>0.99572331617497711</v>
      </c>
      <c r="H28" s="1">
        <v>8873</v>
      </c>
      <c r="I28" s="294">
        <v>0.99180001699015019</v>
      </c>
      <c r="J28" s="1">
        <v>8947</v>
      </c>
      <c r="K28" s="294">
        <v>0.98893240176719022</v>
      </c>
      <c r="L28" s="1">
        <v>8934</v>
      </c>
      <c r="M28" s="294">
        <v>0.97337120481652051</v>
      </c>
      <c r="N28" s="1">
        <v>8940</v>
      </c>
      <c r="O28" s="294">
        <v>0.96273546097152285</v>
      </c>
      <c r="P28" s="1">
        <v>8918</v>
      </c>
      <c r="Q28" s="294">
        <v>0.96099862822241111</v>
      </c>
      <c r="R28" s="373">
        <v>9005</v>
      </c>
      <c r="S28" s="294">
        <v>0.96656884696547829</v>
      </c>
      <c r="T28" s="373">
        <v>9145</v>
      </c>
      <c r="U28" s="294">
        <v>0.9686402070951704</v>
      </c>
      <c r="V28" s="373">
        <v>9278</v>
      </c>
      <c r="W28" s="294">
        <v>0.97145423914443341</v>
      </c>
      <c r="X28" s="373">
        <v>9345</v>
      </c>
      <c r="Y28" s="294">
        <f t="shared" si="0"/>
        <v>0.97846948316498494</v>
      </c>
      <c r="Z28" s="466"/>
      <c r="AA28" s="509"/>
      <c r="AB28" s="509"/>
      <c r="AC28" s="509"/>
      <c r="AD28" s="509"/>
      <c r="AE28" s="509"/>
      <c r="AF28" s="509"/>
    </row>
    <row r="29" spans="1:32">
      <c r="A29" s="380" t="s">
        <v>26</v>
      </c>
      <c r="B29" s="1">
        <v>4727</v>
      </c>
      <c r="C29" s="294">
        <v>0.53116179140971931</v>
      </c>
      <c r="D29" s="1">
        <v>4805</v>
      </c>
      <c r="E29" s="294">
        <v>0.54099150626446768</v>
      </c>
      <c r="F29" s="1">
        <v>4786</v>
      </c>
      <c r="G29" s="294">
        <v>0.53708236123221464</v>
      </c>
      <c r="H29" s="1">
        <v>4848</v>
      </c>
      <c r="I29" s="294">
        <v>0.54189636902606197</v>
      </c>
      <c r="J29" s="1">
        <v>4757</v>
      </c>
      <c r="K29" s="294">
        <v>0.52580210519800197</v>
      </c>
      <c r="L29" s="1">
        <v>4693</v>
      </c>
      <c r="M29" s="294">
        <v>0.51130860355987584</v>
      </c>
      <c r="N29" s="1">
        <v>4743</v>
      </c>
      <c r="O29" s="294">
        <v>0.5107666992603952</v>
      </c>
      <c r="P29" s="1">
        <v>4692</v>
      </c>
      <c r="Q29" s="294">
        <v>0.50560726212374452</v>
      </c>
      <c r="R29" s="373">
        <v>4644</v>
      </c>
      <c r="S29" s="294">
        <v>0.49847259581428999</v>
      </c>
      <c r="T29" s="373">
        <v>4679</v>
      </c>
      <c r="U29" s="294">
        <v>0.49560060459248795</v>
      </c>
      <c r="V29" s="373">
        <v>4705</v>
      </c>
      <c r="W29" s="294">
        <v>0.49263765845813312</v>
      </c>
      <c r="X29" s="373">
        <v>4773</v>
      </c>
      <c r="Y29" s="294">
        <f t="shared" si="0"/>
        <v>0.49975760761331978</v>
      </c>
      <c r="Z29" s="466"/>
      <c r="AA29" s="509"/>
      <c r="AB29" s="509"/>
      <c r="AC29" s="509"/>
      <c r="AD29" s="509"/>
      <c r="AE29" s="509"/>
      <c r="AF29" s="509"/>
    </row>
    <row r="30" spans="1:32">
      <c r="A30" s="380" t="s">
        <v>27</v>
      </c>
      <c r="B30" s="1">
        <v>23929</v>
      </c>
      <c r="C30" s="294">
        <v>2.6888450405422413</v>
      </c>
      <c r="D30" s="1">
        <v>23893</v>
      </c>
      <c r="E30" s="294">
        <v>2.6900957459265196</v>
      </c>
      <c r="F30" s="1">
        <v>23772</v>
      </c>
      <c r="G30" s="294">
        <v>2.6676811306335573</v>
      </c>
      <c r="H30" s="1">
        <v>23812</v>
      </c>
      <c r="I30" s="294">
        <v>2.6616411590859301</v>
      </c>
      <c r="J30" s="1">
        <v>23961</v>
      </c>
      <c r="K30" s="294">
        <v>2.6484642090917232</v>
      </c>
      <c r="L30" s="1">
        <v>24134</v>
      </c>
      <c r="M30" s="294">
        <v>2.6294314592614625</v>
      </c>
      <c r="N30" s="1">
        <v>24201</v>
      </c>
      <c r="O30" s="294">
        <v>2.6061701220326428</v>
      </c>
      <c r="P30" s="1">
        <v>24346</v>
      </c>
      <c r="Q30" s="294">
        <v>2.623511168726488</v>
      </c>
      <c r="R30" s="373">
        <v>24592</v>
      </c>
      <c r="S30" s="294">
        <v>2.6396292153886778</v>
      </c>
      <c r="T30" s="373">
        <v>24652</v>
      </c>
      <c r="U30" s="294">
        <v>2.6111447113515736</v>
      </c>
      <c r="V30" s="373">
        <v>24746</v>
      </c>
      <c r="W30" s="294">
        <v>2.5910332616801197</v>
      </c>
      <c r="X30" s="373">
        <v>24619</v>
      </c>
      <c r="Y30" s="294">
        <f t="shared" si="0"/>
        <v>2.5777357095814621</v>
      </c>
      <c r="Z30" s="466"/>
      <c r="AA30" s="509"/>
      <c r="AB30" s="509"/>
      <c r="AC30" s="509"/>
      <c r="AD30" s="509"/>
      <c r="AE30" s="509"/>
      <c r="AF30" s="509"/>
    </row>
    <row r="31" spans="1:32">
      <c r="A31" s="380" t="s">
        <v>28</v>
      </c>
      <c r="B31" s="1">
        <v>2775</v>
      </c>
      <c r="C31" s="294">
        <v>0.31182017583286886</v>
      </c>
      <c r="D31" s="1">
        <v>2698</v>
      </c>
      <c r="E31" s="294">
        <v>0.30376588634787388</v>
      </c>
      <c r="F31" s="1">
        <v>2658</v>
      </c>
      <c r="G31" s="294">
        <v>0.29827933893757341</v>
      </c>
      <c r="H31" s="1">
        <v>2650</v>
      </c>
      <c r="I31" s="294">
        <v>0.29620985518132514</v>
      </c>
      <c r="J31" s="1">
        <v>2670</v>
      </c>
      <c r="K31" s="294">
        <v>0.29512121523621304</v>
      </c>
      <c r="L31" s="1">
        <v>2763</v>
      </c>
      <c r="M31" s="294">
        <v>0.30103253177837991</v>
      </c>
      <c r="N31" s="1">
        <v>2852</v>
      </c>
      <c r="O31" s="294">
        <v>0.30712768844415916</v>
      </c>
      <c r="P31" s="1">
        <v>2829</v>
      </c>
      <c r="Q31" s="294">
        <v>0.30485143745696358</v>
      </c>
      <c r="R31" s="373">
        <v>2813</v>
      </c>
      <c r="S31" s="294">
        <v>0.30193871921309168</v>
      </c>
      <c r="T31" s="373">
        <v>2784</v>
      </c>
      <c r="U31" s="294">
        <v>0.29488183013154229</v>
      </c>
      <c r="V31" s="373">
        <v>2787</v>
      </c>
      <c r="W31" s="294">
        <v>0.29181321022801637</v>
      </c>
      <c r="X31" s="373">
        <v>2787</v>
      </c>
      <c r="Y31" s="294">
        <f t="shared" si="0"/>
        <v>0.29181321022801637</v>
      </c>
      <c r="Z31" s="466"/>
      <c r="AA31" s="509"/>
      <c r="AB31" s="509"/>
      <c r="AC31" s="509"/>
      <c r="AD31" s="509"/>
      <c r="AE31" s="509"/>
      <c r="AF31" s="509"/>
    </row>
    <row r="32" spans="1:32">
      <c r="A32" s="380" t="s">
        <v>29</v>
      </c>
      <c r="B32" s="1">
        <v>11097</v>
      </c>
      <c r="C32" s="294">
        <v>1.2469436004386831</v>
      </c>
      <c r="D32" s="1">
        <v>11107</v>
      </c>
      <c r="E32" s="294">
        <v>1.2505291696315177</v>
      </c>
      <c r="F32" s="1">
        <v>11114</v>
      </c>
      <c r="G32" s="294">
        <v>1.2472071380557528</v>
      </c>
      <c r="H32" s="1">
        <v>11108</v>
      </c>
      <c r="I32" s="294">
        <v>1.2416222910770414</v>
      </c>
      <c r="J32" s="1">
        <v>11203</v>
      </c>
      <c r="K32" s="294">
        <v>1.2382932487982377</v>
      </c>
      <c r="L32" s="1">
        <v>11294</v>
      </c>
      <c r="M32" s="294">
        <v>1.2304963495856036</v>
      </c>
      <c r="N32" s="1">
        <v>11287</v>
      </c>
      <c r="O32" s="294">
        <v>1.2154804416091252</v>
      </c>
      <c r="P32" s="1">
        <v>11326</v>
      </c>
      <c r="Q32" s="294">
        <v>1.2204833441631564</v>
      </c>
      <c r="R32" s="373">
        <v>11359</v>
      </c>
      <c r="S32" s="294">
        <v>1.2192399258945994</v>
      </c>
      <c r="T32" s="373">
        <v>11344</v>
      </c>
      <c r="U32" s="294">
        <v>1.2015587216279511</v>
      </c>
      <c r="V32" s="373">
        <v>11405</v>
      </c>
      <c r="W32" s="294">
        <v>1.1941620605132854</v>
      </c>
      <c r="X32" s="373">
        <v>11490</v>
      </c>
      <c r="Y32" s="294">
        <f t="shared" si="0"/>
        <v>1.2030619969572689</v>
      </c>
      <c r="Z32" s="466"/>
      <c r="AA32" s="509"/>
      <c r="AB32" s="509"/>
      <c r="AC32" s="509"/>
      <c r="AD32" s="509"/>
      <c r="AE32" s="509"/>
      <c r="AF32" s="509"/>
    </row>
    <row r="33" spans="1:33">
      <c r="A33" s="380" t="s">
        <v>30</v>
      </c>
      <c r="B33" s="1">
        <v>9026</v>
      </c>
      <c r="C33" s="294">
        <v>1.0142302367810718</v>
      </c>
      <c r="D33" s="1">
        <v>9026</v>
      </c>
      <c r="E33" s="294">
        <v>1.016230871080767</v>
      </c>
      <c r="F33" s="1">
        <v>8969</v>
      </c>
      <c r="G33" s="294">
        <v>1.0064963848499233</v>
      </c>
      <c r="H33" s="1">
        <v>8969</v>
      </c>
      <c r="I33" s="294">
        <v>1.0025306381589831</v>
      </c>
      <c r="J33" s="1">
        <v>9040</v>
      </c>
      <c r="K33" s="294">
        <v>0.99921190476979993</v>
      </c>
      <c r="L33" s="1">
        <v>9185</v>
      </c>
      <c r="M33" s="294">
        <v>1.000717989281368</v>
      </c>
      <c r="N33" s="1">
        <v>9158</v>
      </c>
      <c r="O33" s="294">
        <v>0.98621156057910586</v>
      </c>
      <c r="P33" s="1">
        <v>9161</v>
      </c>
      <c r="Q33" s="294">
        <v>0.9871841705702521</v>
      </c>
      <c r="R33" s="373">
        <v>9170</v>
      </c>
      <c r="S33" s="294">
        <v>0.98427943661004291</v>
      </c>
      <c r="T33" s="373">
        <v>9228</v>
      </c>
      <c r="U33" s="294">
        <v>0.97743158349636217</v>
      </c>
      <c r="V33" s="373">
        <v>9313</v>
      </c>
      <c r="W33" s="294">
        <v>0.9751189188566618</v>
      </c>
      <c r="X33" s="373">
        <v>9448</v>
      </c>
      <c r="Y33" s="294">
        <f t="shared" si="0"/>
        <v>0.98925411203239999</v>
      </c>
      <c r="Z33" s="466"/>
      <c r="AA33" s="509"/>
      <c r="AB33" s="509"/>
      <c r="AC33" s="509"/>
      <c r="AD33" s="509"/>
      <c r="AE33" s="509"/>
      <c r="AF33" s="509"/>
    </row>
    <row r="34" spans="1:33">
      <c r="A34" s="380" t="s">
        <v>31</v>
      </c>
      <c r="B34" s="1">
        <v>1715</v>
      </c>
      <c r="C34" s="294">
        <v>0.19271048704625951</v>
      </c>
      <c r="D34" s="1">
        <v>1671</v>
      </c>
      <c r="E34" s="294">
        <v>0.18813669239707087</v>
      </c>
      <c r="F34" s="1">
        <v>1630</v>
      </c>
      <c r="G34" s="294">
        <v>0.18291772854335767</v>
      </c>
      <c r="H34" s="1">
        <v>1615</v>
      </c>
      <c r="I34" s="294">
        <v>0.18052034570484532</v>
      </c>
      <c r="J34" s="1">
        <v>1645</v>
      </c>
      <c r="K34" s="294">
        <v>0.18182561762680541</v>
      </c>
      <c r="L34" s="1">
        <v>1667</v>
      </c>
      <c r="M34" s="294">
        <v>0.18162187132629726</v>
      </c>
      <c r="N34" s="1">
        <v>1715</v>
      </c>
      <c r="O34" s="294">
        <v>0.18468582948167356</v>
      </c>
      <c r="P34" s="1">
        <v>1789</v>
      </c>
      <c r="Q34" s="294">
        <v>0.19278162658554537</v>
      </c>
      <c r="R34" s="373">
        <v>1767</v>
      </c>
      <c r="S34" s="294">
        <v>0.189664314557246</v>
      </c>
      <c r="T34" s="373">
        <v>1823</v>
      </c>
      <c r="U34" s="294">
        <v>0.19309252023340576</v>
      </c>
      <c r="V34" s="373">
        <v>1871</v>
      </c>
      <c r="W34" s="294">
        <v>0.19590330690226718</v>
      </c>
      <c r="X34" s="373">
        <v>1930</v>
      </c>
      <c r="Y34" s="294">
        <f t="shared" si="0"/>
        <v>0.20208090984573793</v>
      </c>
      <c r="Z34" s="1"/>
    </row>
    <row r="35" spans="1:33">
      <c r="A35" s="381" t="s">
        <v>0</v>
      </c>
      <c r="B35" s="385">
        <v>889936</v>
      </c>
      <c r="C35" s="294">
        <v>100</v>
      </c>
      <c r="D35" s="385">
        <v>888184</v>
      </c>
      <c r="E35" s="294">
        <v>100</v>
      </c>
      <c r="F35" s="385">
        <v>891111</v>
      </c>
      <c r="G35" s="294">
        <v>100</v>
      </c>
      <c r="H35" s="385">
        <v>894636</v>
      </c>
      <c r="I35" s="294">
        <v>100</v>
      </c>
      <c r="J35" s="385">
        <v>904713</v>
      </c>
      <c r="K35" s="294">
        <v>100</v>
      </c>
      <c r="L35" s="385">
        <v>917841</v>
      </c>
      <c r="M35" s="294">
        <v>100</v>
      </c>
      <c r="N35" s="385">
        <v>928604</v>
      </c>
      <c r="O35" s="294">
        <v>100</v>
      </c>
      <c r="P35" s="385">
        <v>927993</v>
      </c>
      <c r="Q35" s="294">
        <v>100</v>
      </c>
      <c r="R35" s="386">
        <v>931646</v>
      </c>
      <c r="S35" s="294">
        <v>100</v>
      </c>
      <c r="T35" s="386">
        <v>944107</v>
      </c>
      <c r="U35" s="294">
        <v>100</v>
      </c>
      <c r="V35" s="386">
        <v>955063</v>
      </c>
      <c r="W35" s="294">
        <v>100</v>
      </c>
      <c r="X35" s="386">
        <v>961745</v>
      </c>
      <c r="Y35" s="294">
        <v>100</v>
      </c>
    </row>
    <row r="36" spans="1:33">
      <c r="X36" s="1"/>
      <c r="AG36" s="423"/>
    </row>
    <row r="37" spans="1:33">
      <c r="A37" s="170" t="s">
        <v>414</v>
      </c>
      <c r="Y37" s="132"/>
    </row>
    <row r="38" spans="1:33">
      <c r="X38" s="495"/>
      <c r="Y38" s="1"/>
      <c r="AD38" s="423"/>
    </row>
    <row r="39" spans="1:33" ht="25.5" customHeight="1">
      <c r="A39" s="512" t="s">
        <v>42</v>
      </c>
      <c r="B39" s="512"/>
      <c r="C39" s="512"/>
      <c r="D39" s="512"/>
      <c r="E39" s="512"/>
      <c r="F39" s="512"/>
      <c r="G39" s="512"/>
      <c r="H39" s="512"/>
      <c r="I39" s="512"/>
      <c r="J39" s="512"/>
      <c r="K39" s="512"/>
      <c r="L39" s="512"/>
      <c r="M39" s="292"/>
      <c r="AA39" s="423"/>
    </row>
    <row r="40" spans="1:33">
      <c r="A40" s="2" t="s">
        <v>41</v>
      </c>
    </row>
    <row r="41" spans="1:33">
      <c r="R41" s="1"/>
      <c r="X41" s="423"/>
    </row>
    <row r="42" spans="1:33">
      <c r="R42" s="1"/>
    </row>
    <row r="43" spans="1:33">
      <c r="R43" s="1"/>
    </row>
    <row r="44" spans="1:33">
      <c r="R44" s="1"/>
    </row>
  </sheetData>
  <sheetProtection algorithmName="SHA-512" hashValue="lcZXeDezZ4l1FEvK7Ze6UsPjvYpSCD8BtjnzDqqOzPIAZP6ikFhhoplXsZlJ6ATv/aotR9fjhc4dwa/5yD52DA==" saltValue="bHe2KOinuLXkvNQqj5qQIA=="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P7" sqref="P7"/>
    </sheetView>
  </sheetViews>
  <sheetFormatPr baseColWidth="10" defaultRowHeight="15"/>
  <cols>
    <col min="2" max="2" width="14" customWidth="1"/>
    <col min="18" max="18" width="23.28515625" customWidth="1"/>
  </cols>
  <sheetData>
    <row r="1" spans="1:17" ht="21" customHeight="1">
      <c r="A1" s="536" t="s">
        <v>719</v>
      </c>
      <c r="B1" s="536"/>
      <c r="C1" s="536"/>
      <c r="D1" s="536"/>
      <c r="E1" s="536"/>
      <c r="F1" s="536"/>
      <c r="G1" s="536"/>
      <c r="H1" s="536"/>
      <c r="I1" s="536"/>
      <c r="J1" s="536"/>
      <c r="K1" s="536"/>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88" customFormat="1">
      <c r="A5" s="489" t="s">
        <v>717</v>
      </c>
      <c r="B5" s="438">
        <v>100.752</v>
      </c>
    </row>
    <row r="6" spans="1:17" s="440" customFormat="1">
      <c r="A6" s="489" t="s">
        <v>687</v>
      </c>
      <c r="B6" s="490">
        <v>101.429</v>
      </c>
    </row>
    <row r="7" spans="1:17" s="411" customFormat="1">
      <c r="A7" s="57" t="s">
        <v>679</v>
      </c>
      <c r="B7" s="438">
        <v>100.836</v>
      </c>
    </row>
    <row r="8" spans="1:17" s="409" customFormat="1">
      <c r="A8" s="57" t="s">
        <v>675</v>
      </c>
      <c r="B8" s="438">
        <v>100.488</v>
      </c>
    </row>
    <row r="9" spans="1:17" s="376" customFormat="1">
      <c r="A9" s="57" t="s">
        <v>672</v>
      </c>
      <c r="B9" s="438">
        <v>99.84</v>
      </c>
    </row>
    <row r="10" spans="1:17" s="372" customFormat="1">
      <c r="A10" s="57" t="s">
        <v>670</v>
      </c>
      <c r="B10" s="438">
        <v>100.464</v>
      </c>
    </row>
    <row r="11" spans="1:17">
      <c r="A11" s="57" t="s">
        <v>667</v>
      </c>
      <c r="B11" s="438">
        <v>100.265</v>
      </c>
      <c r="L11" s="56"/>
      <c r="M11" s="189"/>
    </row>
    <row r="12" spans="1:17" ht="15" customHeight="1">
      <c r="A12" s="57" t="s">
        <v>663</v>
      </c>
      <c r="B12" s="438">
        <v>100.197</v>
      </c>
      <c r="K12" s="538" t="s">
        <v>718</v>
      </c>
      <c r="L12" s="538"/>
      <c r="M12" s="538"/>
      <c r="N12" s="538"/>
      <c r="O12" s="538"/>
      <c r="P12" s="538"/>
      <c r="Q12" s="538"/>
    </row>
    <row r="13" spans="1:17">
      <c r="A13" s="57" t="s">
        <v>660</v>
      </c>
      <c r="B13" s="438">
        <v>99.754999999999995</v>
      </c>
      <c r="K13" s="538"/>
      <c r="L13" s="538"/>
      <c r="M13" s="538"/>
      <c r="N13" s="538"/>
      <c r="O13" s="538"/>
      <c r="P13" s="538"/>
      <c r="Q13" s="538"/>
    </row>
    <row r="14" spans="1:17">
      <c r="A14" s="57" t="s">
        <v>659</v>
      </c>
      <c r="B14" s="438">
        <v>99.789000000000001</v>
      </c>
      <c r="K14" s="538"/>
      <c r="L14" s="538"/>
      <c r="M14" s="538"/>
      <c r="N14" s="538"/>
      <c r="O14" s="538"/>
      <c r="P14" s="538"/>
      <c r="Q14" s="538"/>
    </row>
    <row r="15" spans="1:17">
      <c r="A15" s="57" t="s">
        <v>657</v>
      </c>
      <c r="B15" s="438">
        <v>99.067999999999998</v>
      </c>
      <c r="K15" s="538"/>
      <c r="L15" s="538"/>
      <c r="M15" s="538"/>
      <c r="N15" s="538"/>
      <c r="O15" s="538"/>
      <c r="P15" s="538"/>
      <c r="Q15" s="538"/>
    </row>
    <row r="16" spans="1:17">
      <c r="A16" s="57" t="s">
        <v>655</v>
      </c>
      <c r="B16" s="113">
        <v>99.106999999999999</v>
      </c>
      <c r="K16" s="538"/>
      <c r="L16" s="538"/>
      <c r="M16" s="538"/>
      <c r="N16" s="538"/>
      <c r="O16" s="538"/>
      <c r="P16" s="538"/>
      <c r="Q16" s="538"/>
    </row>
    <row r="17" spans="1:20">
      <c r="A17" s="57" t="s">
        <v>645</v>
      </c>
      <c r="B17" s="113">
        <v>98.762</v>
      </c>
      <c r="K17" s="538"/>
      <c r="L17" s="538"/>
      <c r="M17" s="538"/>
      <c r="N17" s="538"/>
      <c r="O17" s="538"/>
      <c r="P17" s="538"/>
      <c r="Q17" s="538"/>
    </row>
    <row r="18" spans="1:20" ht="14.25" customHeight="1">
      <c r="A18" s="491"/>
      <c r="B18" s="113"/>
      <c r="K18" s="538"/>
      <c r="L18" s="538"/>
      <c r="M18" s="538"/>
      <c r="N18" s="538"/>
      <c r="O18" s="538"/>
      <c r="P18" s="538"/>
      <c r="Q18" s="538"/>
      <c r="T18" s="191"/>
    </row>
    <row r="19" spans="1:20">
      <c r="K19" s="191"/>
      <c r="L19" s="191"/>
      <c r="M19" s="191"/>
      <c r="N19" s="191"/>
      <c r="O19" s="191"/>
      <c r="P19" s="191"/>
      <c r="Q19" s="191"/>
      <c r="R19" s="191"/>
      <c r="S19" s="191"/>
      <c r="T19" s="191"/>
    </row>
    <row r="20" spans="1:20">
      <c r="A20" s="2" t="s">
        <v>185</v>
      </c>
      <c r="N20" s="191"/>
      <c r="O20" s="191"/>
      <c r="P20" s="371"/>
      <c r="Q20" s="191"/>
      <c r="R20" s="191"/>
      <c r="S20" s="191"/>
      <c r="T20" s="191"/>
    </row>
    <row r="21" spans="1:20">
      <c r="A21" s="2" t="s">
        <v>41</v>
      </c>
      <c r="L21" s="196"/>
      <c r="N21" s="191"/>
      <c r="O21" s="191"/>
      <c r="P21" s="191"/>
      <c r="Q21" s="191"/>
      <c r="R21" s="191"/>
      <c r="S21" s="191"/>
      <c r="T21" s="191"/>
    </row>
    <row r="22" spans="1:20">
      <c r="N22" s="191"/>
      <c r="O22" s="191"/>
      <c r="P22" s="191"/>
      <c r="Q22" s="191"/>
      <c r="R22" s="191"/>
      <c r="S22" s="191"/>
      <c r="T22" s="191"/>
    </row>
    <row r="23" spans="1:20">
      <c r="N23" s="191"/>
      <c r="O23" s="191"/>
      <c r="P23" s="191"/>
      <c r="Q23" s="191"/>
      <c r="R23" s="191"/>
      <c r="S23" s="191"/>
      <c r="T23" s="191"/>
    </row>
    <row r="24" spans="1:20">
      <c r="N24" s="191"/>
      <c r="O24" s="191"/>
      <c r="P24" s="191"/>
      <c r="Q24" s="191"/>
      <c r="R24" s="191"/>
      <c r="S24" s="191"/>
      <c r="T24" s="191"/>
    </row>
    <row r="25" spans="1:20">
      <c r="N25" s="191"/>
      <c r="O25" s="191"/>
      <c r="P25" s="191"/>
      <c r="Q25" s="191"/>
      <c r="R25" s="191"/>
      <c r="S25" s="191"/>
      <c r="T25" s="191"/>
    </row>
    <row r="26" spans="1:20">
      <c r="K26" s="478"/>
      <c r="N26" s="191"/>
      <c r="O26" s="191"/>
      <c r="P26" s="191"/>
      <c r="Q26" s="191"/>
      <c r="R26" s="191"/>
      <c r="S26" s="191"/>
      <c r="T26" s="191"/>
    </row>
    <row r="27" spans="1:20">
      <c r="K27" s="478"/>
      <c r="N27" s="191"/>
      <c r="O27" s="191"/>
      <c r="P27" s="191"/>
      <c r="Q27" s="191"/>
      <c r="R27" s="191"/>
      <c r="S27" s="191"/>
      <c r="T27" s="191"/>
    </row>
    <row r="28" spans="1:20">
      <c r="K28" s="478"/>
      <c r="N28" s="191"/>
      <c r="O28" s="191"/>
      <c r="P28" s="191"/>
      <c r="Q28" s="191"/>
      <c r="R28" s="191"/>
      <c r="S28" s="191"/>
      <c r="T28" s="191"/>
    </row>
    <row r="29" spans="1:20">
      <c r="N29" s="191"/>
      <c r="O29" s="191"/>
      <c r="P29" s="191"/>
      <c r="Q29" s="191"/>
      <c r="R29" s="191"/>
      <c r="S29" s="191"/>
      <c r="T29" s="191"/>
    </row>
    <row r="30" spans="1:20">
      <c r="K30" s="478"/>
      <c r="N30" s="191"/>
      <c r="O30" s="191"/>
      <c r="P30" s="191"/>
      <c r="Q30" s="191"/>
      <c r="R30" s="191"/>
      <c r="S30" s="191"/>
      <c r="T30" s="191"/>
    </row>
    <row r="31" spans="1:20">
      <c r="N31" s="191"/>
      <c r="O31" s="191"/>
      <c r="P31" s="191"/>
      <c r="Q31" s="191"/>
      <c r="R31" s="191"/>
      <c r="S31" s="191"/>
      <c r="T31" s="191"/>
    </row>
  </sheetData>
  <sheetProtection algorithmName="SHA-512" hashValue="5Af3PCRVtEiyQUXZYZtcAxRJCM8oAxtNUoHUehMhFtCz3J1mF+O9ZrdJnACNZk+GS/+Q89bPkJ8YHL8VUDsldw==" saltValue="rlF3hB4aYnOmKkMjVY/BXg=="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sqref="A1:L1"/>
    </sheetView>
  </sheetViews>
  <sheetFormatPr baseColWidth="10" defaultRowHeight="15"/>
  <cols>
    <col min="1" max="1" width="22.5703125" style="375" customWidth="1"/>
    <col min="2" max="2" width="17.85546875" style="375" customWidth="1"/>
    <col min="3" max="3" width="17.85546875" style="375" bestFit="1" customWidth="1"/>
    <col min="4" max="4" width="18.140625" style="375" customWidth="1"/>
    <col min="5" max="5" width="11.42578125" style="375"/>
    <col min="6" max="6" width="12.85546875" style="375" bestFit="1" customWidth="1"/>
    <col min="7" max="7" width="12.42578125" style="375" bestFit="1" customWidth="1"/>
    <col min="8" max="8" width="13.5703125" style="375" bestFit="1" customWidth="1"/>
    <col min="9" max="9" width="11.42578125" style="375"/>
    <col min="10" max="10" width="15.28515625" style="375" bestFit="1" customWidth="1"/>
    <col min="11" max="12" width="21.85546875" style="375" customWidth="1"/>
    <col min="13" max="13" width="14.5703125" style="375" hidden="1" customWidth="1"/>
    <col min="14" max="14" width="11.42578125" style="375"/>
    <col min="15" max="15" width="16.28515625" style="375" bestFit="1" customWidth="1"/>
    <col min="16" max="16" width="12.7109375" style="375" hidden="1" customWidth="1"/>
    <col min="17" max="16384" width="11.42578125" style="375"/>
  </cols>
  <sheetData>
    <row r="1" spans="1:20" ht="21" customHeight="1">
      <c r="A1" s="539" t="s">
        <v>510</v>
      </c>
      <c r="B1" s="539"/>
      <c r="C1" s="539"/>
      <c r="D1" s="539"/>
      <c r="E1" s="539"/>
      <c r="F1" s="539"/>
      <c r="G1" s="539"/>
      <c r="H1" s="539"/>
      <c r="I1" s="539"/>
      <c r="J1" s="539"/>
      <c r="K1" s="539"/>
      <c r="L1" s="539"/>
      <c r="R1" s="329"/>
      <c r="S1" s="329"/>
      <c r="T1" s="329"/>
    </row>
    <row r="2" spans="1:20" ht="21" customHeight="1">
      <c r="A2" s="374"/>
      <c r="B2" s="374"/>
      <c r="C2" s="374"/>
      <c r="D2" s="374"/>
      <c r="E2" s="374"/>
      <c r="F2" s="374"/>
      <c r="G2" s="374"/>
      <c r="H2" s="374"/>
      <c r="I2" s="374"/>
      <c r="J2" s="374"/>
      <c r="K2" s="374"/>
      <c r="L2" s="374"/>
      <c r="R2" s="329"/>
      <c r="S2" s="329"/>
      <c r="T2" s="329"/>
    </row>
    <row r="3" spans="1:20" ht="37.5" customHeight="1">
      <c r="A3" s="540" t="s">
        <v>508</v>
      </c>
      <c r="B3" s="540"/>
      <c r="C3" s="540"/>
      <c r="D3" s="540"/>
      <c r="J3" s="540" t="s">
        <v>507</v>
      </c>
      <c r="K3" s="540"/>
      <c r="L3" s="540"/>
      <c r="R3" s="329"/>
      <c r="S3" s="329"/>
      <c r="T3" s="329"/>
    </row>
    <row r="4" spans="1:20" ht="31.5" customHeight="1">
      <c r="A4" s="395" t="s">
        <v>82</v>
      </c>
      <c r="B4" s="396">
        <v>2025</v>
      </c>
      <c r="C4" s="395">
        <v>2024</v>
      </c>
      <c r="D4" s="397" t="s">
        <v>688</v>
      </c>
      <c r="E4" s="517" t="s">
        <v>709</v>
      </c>
      <c r="F4" s="517"/>
      <c r="G4" s="517"/>
      <c r="H4" s="517"/>
      <c r="I4" s="517"/>
      <c r="J4" s="395" t="s">
        <v>87</v>
      </c>
      <c r="K4" s="396">
        <v>2025</v>
      </c>
      <c r="L4" s="395">
        <v>2024</v>
      </c>
      <c r="R4" s="329"/>
      <c r="S4" s="329"/>
      <c r="T4" s="329"/>
    </row>
    <row r="5" spans="1:20" ht="27.75" customHeight="1">
      <c r="A5" s="395" t="s">
        <v>506</v>
      </c>
      <c r="B5" s="337">
        <v>119692848</v>
      </c>
      <c r="C5" s="337">
        <v>138178922</v>
      </c>
      <c r="D5" s="327">
        <f>((B5-C5)/C5)*100</f>
        <v>-13.378360268290413</v>
      </c>
      <c r="E5" s="517"/>
      <c r="F5" s="517"/>
      <c r="G5" s="517"/>
      <c r="H5" s="517"/>
      <c r="I5" s="517"/>
      <c r="J5" s="398" t="s">
        <v>72</v>
      </c>
      <c r="K5" s="426">
        <v>160315879</v>
      </c>
      <c r="L5" s="426">
        <v>156035390</v>
      </c>
      <c r="R5" s="329"/>
      <c r="S5" s="329"/>
      <c r="T5" s="329"/>
    </row>
    <row r="6" spans="1:20" ht="28.5" customHeight="1">
      <c r="A6" s="397" t="s">
        <v>509</v>
      </c>
      <c r="B6" s="337">
        <v>133932120</v>
      </c>
      <c r="C6" s="337">
        <v>163587688</v>
      </c>
      <c r="D6" s="327">
        <f>((B6-C6)/C6)*100</f>
        <v>-18.128239577540821</v>
      </c>
      <c r="E6" s="517"/>
      <c r="F6" s="517"/>
      <c r="G6" s="517"/>
      <c r="H6" s="517"/>
      <c r="I6" s="517"/>
      <c r="J6" s="399" t="s">
        <v>73</v>
      </c>
      <c r="K6" s="427">
        <v>538711478</v>
      </c>
      <c r="L6" s="427">
        <v>493478333</v>
      </c>
      <c r="R6" s="329"/>
      <c r="S6" s="329"/>
      <c r="T6" s="329"/>
    </row>
    <row r="7" spans="1:20">
      <c r="B7" s="256"/>
      <c r="C7" s="256"/>
      <c r="J7" s="399" t="s">
        <v>74</v>
      </c>
      <c r="K7" s="427">
        <v>690173745</v>
      </c>
      <c r="L7" s="427">
        <v>637214156</v>
      </c>
      <c r="R7" s="329"/>
      <c r="S7" s="329"/>
      <c r="T7" s="329"/>
    </row>
    <row r="8" spans="1:20">
      <c r="J8" s="399" t="s">
        <v>75</v>
      </c>
      <c r="K8" s="428">
        <v>970470726</v>
      </c>
      <c r="L8" s="428">
        <v>974712979</v>
      </c>
      <c r="R8" s="329"/>
      <c r="S8" s="329"/>
      <c r="T8" s="329"/>
    </row>
    <row r="9" spans="1:20">
      <c r="J9" s="399" t="s">
        <v>76</v>
      </c>
      <c r="K9" s="429">
        <v>1175723755</v>
      </c>
      <c r="L9" s="426">
        <v>1108587580</v>
      </c>
      <c r="R9" s="329"/>
      <c r="S9" s="329"/>
      <c r="T9" s="329"/>
    </row>
    <row r="10" spans="1:20">
      <c r="J10" s="399" t="s">
        <v>77</v>
      </c>
      <c r="K10" s="427">
        <v>1301746459</v>
      </c>
      <c r="L10" s="427">
        <v>1245255450</v>
      </c>
      <c r="M10" s="132"/>
    </row>
    <row r="11" spans="1:20">
      <c r="J11" s="399" t="s">
        <v>78</v>
      </c>
      <c r="K11" s="427">
        <v>1560025943</v>
      </c>
      <c r="L11" s="427">
        <v>1494897423</v>
      </c>
    </row>
    <row r="12" spans="1:20">
      <c r="J12" s="399" t="s">
        <v>79</v>
      </c>
      <c r="K12" s="427">
        <v>1671669924</v>
      </c>
      <c r="L12" s="427">
        <v>1581652603</v>
      </c>
    </row>
    <row r="13" spans="1:20">
      <c r="I13" s="132"/>
      <c r="J13" s="399" t="s">
        <v>80</v>
      </c>
      <c r="K13" s="430">
        <v>1830812295</v>
      </c>
      <c r="L13" s="430">
        <v>1700789704</v>
      </c>
    </row>
    <row r="14" spans="1:20" ht="15" customHeight="1">
      <c r="I14" s="132"/>
      <c r="J14" s="399" t="s">
        <v>81</v>
      </c>
      <c r="K14" s="427">
        <v>2162982606</v>
      </c>
      <c r="L14" s="427">
        <v>2026503958</v>
      </c>
      <c r="O14" s="425"/>
      <c r="Q14" s="329"/>
    </row>
    <row r="15" spans="1:20">
      <c r="I15" s="132"/>
      <c r="J15" s="399" t="s">
        <v>82</v>
      </c>
      <c r="K15" s="427">
        <v>2282675454</v>
      </c>
      <c r="L15" s="427">
        <v>2164677107</v>
      </c>
      <c r="O15" s="425"/>
    </row>
    <row r="16" spans="1:20">
      <c r="I16" s="132"/>
      <c r="J16" s="400" t="s">
        <v>83</v>
      </c>
      <c r="K16" s="431"/>
      <c r="L16" s="431">
        <v>2324687335</v>
      </c>
    </row>
    <row r="17" spans="1:16">
      <c r="I17" s="132"/>
    </row>
    <row r="18" spans="1:16">
      <c r="H18" s="132"/>
    </row>
    <row r="19" spans="1:16">
      <c r="H19" s="132"/>
      <c r="L19" s="132"/>
      <c r="P19" s="132"/>
    </row>
    <row r="20" spans="1:16">
      <c r="H20" s="132"/>
      <c r="J20" s="132"/>
      <c r="K20" s="132"/>
      <c r="L20" s="132"/>
    </row>
    <row r="21" spans="1:16">
      <c r="I21" s="132"/>
      <c r="J21" s="132"/>
      <c r="K21" s="132"/>
      <c r="L21" s="132"/>
      <c r="O21" s="132"/>
    </row>
    <row r="22" spans="1:16">
      <c r="I22" s="132"/>
      <c r="K22" s="132"/>
      <c r="L22" s="132"/>
    </row>
    <row r="23" spans="1:16">
      <c r="I23" s="132"/>
      <c r="J23" s="132"/>
      <c r="K23" s="132"/>
      <c r="M23" s="132"/>
    </row>
    <row r="24" spans="1:16">
      <c r="I24" s="132"/>
      <c r="K24" s="132"/>
      <c r="L24" s="132"/>
      <c r="O24" s="1"/>
    </row>
    <row r="25" spans="1:16">
      <c r="I25" s="132"/>
      <c r="K25" s="132"/>
    </row>
    <row r="26" spans="1:16">
      <c r="I26" s="132"/>
      <c r="K26" s="195"/>
    </row>
    <row r="27" spans="1:16">
      <c r="A27" s="170"/>
      <c r="I27" s="132"/>
      <c r="L27" s="1"/>
    </row>
    <row r="28" spans="1:16">
      <c r="A28" s="170"/>
      <c r="I28" s="132"/>
      <c r="K28" s="195"/>
    </row>
    <row r="29" spans="1:16">
      <c r="I29" s="132"/>
      <c r="K29" s="195"/>
      <c r="L29" s="1"/>
    </row>
    <row r="30" spans="1:16">
      <c r="A30" s="2"/>
      <c r="I30" s="132"/>
      <c r="K30" s="475"/>
    </row>
    <row r="31" spans="1:16">
      <c r="A31" s="2"/>
      <c r="I31" s="132"/>
      <c r="K31" s="195"/>
    </row>
    <row r="32" spans="1:16">
      <c r="A32" s="194"/>
      <c r="I32" s="132"/>
      <c r="K32" s="195"/>
      <c r="O32" s="1"/>
    </row>
    <row r="33" spans="1:11">
      <c r="I33" s="132"/>
      <c r="K33" s="195"/>
    </row>
    <row r="34" spans="1:11">
      <c r="A34" s="170"/>
      <c r="H34" s="132"/>
      <c r="K34" s="195"/>
    </row>
    <row r="35" spans="1:11">
      <c r="A35" s="170"/>
      <c r="F35" s="132"/>
    </row>
    <row r="37" spans="1:11">
      <c r="A37" s="2"/>
    </row>
    <row r="38" spans="1:11">
      <c r="A38" s="2"/>
    </row>
    <row r="46" spans="1:11">
      <c r="A46" s="170" t="s">
        <v>414</v>
      </c>
    </row>
    <row r="47" spans="1:11">
      <c r="A47" s="170" t="s">
        <v>438</v>
      </c>
    </row>
    <row r="49" spans="1:1">
      <c r="A49" s="2" t="s">
        <v>439</v>
      </c>
    </row>
    <row r="50" spans="1:1">
      <c r="A50" s="2" t="s">
        <v>41</v>
      </c>
    </row>
  </sheetData>
  <sheetProtection algorithmName="SHA-512" hashValue="M1YoSK1wUEce4Y5FnfSOLVzabOz0fJMiX6bW0098Rs1TSGludT9cRVjOoGnUQG0gePScNlz22lM8OIfPE/nscA==" saltValue="2yWXoQOa76vCvajiLy4TSw=="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G1" zoomScale="80" zoomScaleNormal="80" workbookViewId="0">
      <selection activeCell="V28" sqref="V28"/>
    </sheetView>
  </sheetViews>
  <sheetFormatPr baseColWidth="10" defaultRowHeight="15"/>
  <cols>
    <col min="1" max="1" width="11.42578125" style="188"/>
    <col min="2" max="2" width="24.5703125" style="188" bestFit="1" customWidth="1"/>
    <col min="3" max="6" width="14.140625" style="188" customWidth="1"/>
    <col min="7" max="7" width="14.140625" style="275" customWidth="1"/>
    <col min="8" max="15" width="11.42578125" style="188"/>
    <col min="16" max="17" width="11.42578125" style="275"/>
    <col min="18" max="19" width="11.42578125" style="188"/>
    <col min="20" max="21" width="11.42578125" style="188" customWidth="1"/>
    <col min="22" max="22" width="14.7109375" style="188" customWidth="1"/>
    <col min="23" max="23" width="18.5703125" style="188" customWidth="1"/>
    <col min="24" max="25" width="17.7109375" style="188" customWidth="1"/>
    <col min="26" max="16384" width="11.42578125" style="188"/>
  </cols>
  <sheetData>
    <row r="1" spans="1:28" s="55" customFormat="1" ht="33" customHeight="1">
      <c r="A1" s="541" t="s">
        <v>370</v>
      </c>
      <c r="B1" s="541"/>
      <c r="C1" s="541"/>
      <c r="D1" s="541"/>
      <c r="E1" s="541"/>
      <c r="F1" s="541"/>
      <c r="G1" s="276"/>
      <c r="S1" s="542" t="s">
        <v>701</v>
      </c>
      <c r="T1" s="542"/>
      <c r="U1" s="542"/>
      <c r="V1" s="542"/>
      <c r="W1" s="542"/>
      <c r="X1" s="542"/>
      <c r="Y1" s="542"/>
      <c r="Z1" s="188"/>
    </row>
    <row r="2" spans="1:28" ht="15.75">
      <c r="A2" s="541"/>
      <c r="B2" s="541"/>
      <c r="C2" s="541"/>
      <c r="D2" s="541"/>
      <c r="E2" s="541"/>
      <c r="F2" s="541"/>
      <c r="G2" s="276"/>
      <c r="S2" s="543" t="s">
        <v>374</v>
      </c>
      <c r="T2" s="544"/>
      <c r="U2" s="544"/>
      <c r="V2" s="544"/>
      <c r="W2" s="544"/>
      <c r="X2" s="544"/>
      <c r="Y2" s="544"/>
    </row>
    <row r="3" spans="1:28" ht="30.75" customHeight="1">
      <c r="A3" s="541"/>
      <c r="B3" s="541"/>
      <c r="C3" s="541"/>
      <c r="D3" s="541"/>
      <c r="E3" s="541"/>
      <c r="F3" s="541"/>
      <c r="G3" s="276"/>
      <c r="I3" s="122"/>
      <c r="S3" s="545" t="s">
        <v>703</v>
      </c>
      <c r="T3" s="546" t="s">
        <v>365</v>
      </c>
      <c r="U3" s="546"/>
      <c r="V3" s="547"/>
      <c r="W3" s="546" t="s">
        <v>366</v>
      </c>
      <c r="X3" s="546"/>
      <c r="Y3" s="547"/>
    </row>
    <row r="4" spans="1:28" ht="51">
      <c r="A4" s="401" t="s">
        <v>128</v>
      </c>
      <c r="B4" s="377" t="s">
        <v>354</v>
      </c>
      <c r="C4" s="401" t="s">
        <v>355</v>
      </c>
      <c r="D4" s="377" t="s">
        <v>356</v>
      </c>
      <c r="E4" s="401" t="s">
        <v>357</v>
      </c>
      <c r="F4" s="377" t="s">
        <v>358</v>
      </c>
      <c r="G4" s="276"/>
      <c r="I4" s="138"/>
      <c r="S4" s="545"/>
      <c r="T4" s="377" t="s">
        <v>367</v>
      </c>
      <c r="U4" s="403" t="s">
        <v>372</v>
      </c>
      <c r="V4" s="403" t="s">
        <v>373</v>
      </c>
      <c r="W4" s="377" t="s">
        <v>367</v>
      </c>
      <c r="X4" s="403" t="s">
        <v>372</v>
      </c>
      <c r="Y4" s="377" t="s">
        <v>373</v>
      </c>
    </row>
    <row r="5" spans="1:28" s="413" customFormat="1" ht="15.75">
      <c r="A5" s="402">
        <v>2022</v>
      </c>
      <c r="B5" s="139">
        <v>20929998.780000001</v>
      </c>
      <c r="C5" s="139">
        <v>369074</v>
      </c>
      <c r="D5" s="139">
        <v>310735</v>
      </c>
      <c r="E5" s="139">
        <v>22257.62</v>
      </c>
      <c r="F5" s="139">
        <v>940352</v>
      </c>
      <c r="G5" s="414"/>
      <c r="I5" s="138"/>
      <c r="S5" s="404" t="s">
        <v>368</v>
      </c>
      <c r="T5" s="458">
        <v>142.94</v>
      </c>
      <c r="U5" s="459">
        <v>3.08</v>
      </c>
      <c r="V5" s="459">
        <v>2.52</v>
      </c>
      <c r="W5" s="459">
        <v>139.15</v>
      </c>
      <c r="X5" s="459">
        <v>3.14</v>
      </c>
      <c r="Y5" s="460">
        <v>0.81</v>
      </c>
    </row>
    <row r="6" spans="1:28">
      <c r="A6" s="402">
        <v>2021</v>
      </c>
      <c r="B6" s="139">
        <v>18016410.379999999</v>
      </c>
      <c r="C6" s="139">
        <v>348321</v>
      </c>
      <c r="D6" s="139">
        <v>294651</v>
      </c>
      <c r="E6" s="139">
        <v>19370.439999999999</v>
      </c>
      <c r="F6" s="139">
        <v>930098</v>
      </c>
      <c r="G6" s="139"/>
      <c r="I6" s="138"/>
      <c r="S6" s="405" t="s">
        <v>369</v>
      </c>
      <c r="T6" s="461">
        <v>128.21</v>
      </c>
      <c r="U6" s="462">
        <v>2.94</v>
      </c>
      <c r="V6" s="462">
        <v>3.98</v>
      </c>
      <c r="W6" s="462">
        <v>124.95</v>
      </c>
      <c r="X6" s="462">
        <v>2.62</v>
      </c>
      <c r="Y6" s="463">
        <v>0.77</v>
      </c>
    </row>
    <row r="7" spans="1:28">
      <c r="A7" s="402">
        <v>2020</v>
      </c>
      <c r="B7" s="139">
        <v>16518547</v>
      </c>
      <c r="C7" s="139">
        <v>343421</v>
      </c>
      <c r="D7" s="139">
        <v>291209</v>
      </c>
      <c r="E7" s="139">
        <v>17769.099999999999</v>
      </c>
      <c r="F7" s="139">
        <v>929622</v>
      </c>
      <c r="G7" s="139"/>
      <c r="I7" s="138"/>
      <c r="X7" s="4"/>
    </row>
    <row r="8" spans="1:28" ht="15" customHeight="1">
      <c r="A8" s="402">
        <v>2019</v>
      </c>
      <c r="B8" s="139">
        <v>20102245</v>
      </c>
      <c r="C8" s="139">
        <v>378258</v>
      </c>
      <c r="D8" s="139">
        <v>321405</v>
      </c>
      <c r="E8" s="139">
        <v>21800.03</v>
      </c>
      <c r="F8" s="139">
        <v>922120</v>
      </c>
      <c r="G8" s="139"/>
      <c r="I8" s="138"/>
      <c r="S8" s="549" t="s">
        <v>704</v>
      </c>
      <c r="T8" s="549"/>
      <c r="U8" s="549"/>
      <c r="V8" s="549"/>
      <c r="W8" s="549"/>
      <c r="X8" s="549"/>
      <c r="Y8" s="549"/>
    </row>
    <row r="9" spans="1:28">
      <c r="A9" s="402">
        <v>2018</v>
      </c>
      <c r="B9" s="139">
        <v>19532490</v>
      </c>
      <c r="C9" s="139">
        <v>361755</v>
      </c>
      <c r="D9" s="139">
        <v>307954</v>
      </c>
      <c r="E9" s="139">
        <v>21482.17</v>
      </c>
      <c r="F9" s="139">
        <v>909242</v>
      </c>
      <c r="G9" s="139"/>
      <c r="I9" s="138"/>
      <c r="S9" s="549"/>
      <c r="T9" s="549"/>
      <c r="U9" s="549"/>
      <c r="V9" s="549"/>
      <c r="W9" s="549"/>
      <c r="X9" s="549"/>
      <c r="Y9" s="549"/>
      <c r="AA9" s="4"/>
    </row>
    <row r="10" spans="1:28" ht="15" customHeight="1">
      <c r="A10" s="402">
        <v>2017</v>
      </c>
      <c r="B10" s="139">
        <v>18901882</v>
      </c>
      <c r="C10" s="139">
        <v>353477</v>
      </c>
      <c r="D10" s="139">
        <v>301186</v>
      </c>
      <c r="E10" s="139">
        <v>21021.62</v>
      </c>
      <c r="F10" s="139">
        <v>899164</v>
      </c>
      <c r="G10" s="139"/>
      <c r="S10" s="549"/>
      <c r="T10" s="549"/>
      <c r="U10" s="549"/>
      <c r="V10" s="549"/>
      <c r="W10" s="549"/>
      <c r="X10" s="549"/>
      <c r="Y10" s="549"/>
    </row>
    <row r="11" spans="1:28">
      <c r="A11" s="402">
        <v>2016</v>
      </c>
      <c r="B11" s="139">
        <v>17937332</v>
      </c>
      <c r="C11" s="139">
        <v>339900</v>
      </c>
      <c r="D11" s="139">
        <v>287797</v>
      </c>
      <c r="E11" s="139">
        <v>20109.57</v>
      </c>
      <c r="F11" s="139">
        <v>891980</v>
      </c>
      <c r="G11" s="139"/>
      <c r="S11" s="549"/>
      <c r="T11" s="549"/>
      <c r="U11" s="549"/>
      <c r="V11" s="549"/>
      <c r="W11" s="549"/>
      <c r="X11" s="549"/>
      <c r="Y11" s="549"/>
      <c r="AB11" s="4"/>
    </row>
    <row r="12" spans="1:28">
      <c r="A12" s="402">
        <v>2015</v>
      </c>
      <c r="B12" s="139">
        <v>17543136</v>
      </c>
      <c r="C12" s="139">
        <v>330628</v>
      </c>
      <c r="D12" s="139">
        <v>278948</v>
      </c>
      <c r="E12" s="139">
        <v>19740.419999999998</v>
      </c>
      <c r="F12" s="139">
        <v>888691</v>
      </c>
      <c r="G12" s="139"/>
      <c r="S12" s="549"/>
      <c r="T12" s="549"/>
      <c r="U12" s="549"/>
      <c r="V12" s="549"/>
      <c r="W12" s="549"/>
      <c r="X12" s="549"/>
      <c r="Y12" s="549"/>
    </row>
    <row r="13" spans="1:28">
      <c r="A13" s="402">
        <v>2014</v>
      </c>
      <c r="B13" s="139">
        <v>16773609</v>
      </c>
      <c r="C13" s="139">
        <v>314463</v>
      </c>
      <c r="D13" s="139">
        <v>264023</v>
      </c>
      <c r="E13" s="139">
        <v>18878.650000000001</v>
      </c>
      <c r="F13" s="139">
        <v>888496</v>
      </c>
      <c r="G13" s="139"/>
      <c r="S13" s="549"/>
      <c r="T13" s="549"/>
      <c r="U13" s="549"/>
      <c r="V13" s="549"/>
      <c r="W13" s="549"/>
      <c r="X13" s="549"/>
      <c r="Y13" s="549"/>
    </row>
    <row r="14" spans="1:28" ht="15" customHeight="1">
      <c r="A14" s="402">
        <v>2013</v>
      </c>
      <c r="B14" s="139">
        <v>16602851</v>
      </c>
      <c r="C14" s="139">
        <v>309069</v>
      </c>
      <c r="D14" s="139">
        <v>259734</v>
      </c>
      <c r="E14" s="139">
        <v>18725.29</v>
      </c>
      <c r="F14" s="139">
        <v>886654</v>
      </c>
      <c r="G14" s="139"/>
      <c r="H14" s="550" t="s">
        <v>650</v>
      </c>
      <c r="I14" s="550"/>
      <c r="J14" s="550"/>
      <c r="K14" s="550"/>
      <c r="L14" s="550"/>
      <c r="M14" s="550"/>
      <c r="N14" s="550"/>
      <c r="O14" s="550"/>
      <c r="P14" s="550"/>
      <c r="Q14" s="550"/>
      <c r="R14" s="277"/>
      <c r="S14" s="549"/>
      <c r="T14" s="549"/>
      <c r="U14" s="549"/>
      <c r="V14" s="549"/>
      <c r="W14" s="549"/>
      <c r="X14" s="549"/>
      <c r="Y14" s="549"/>
    </row>
    <row r="15" spans="1:28">
      <c r="A15" s="402">
        <v>2012</v>
      </c>
      <c r="B15" s="139">
        <v>16866743</v>
      </c>
      <c r="C15" s="139">
        <v>314773</v>
      </c>
      <c r="D15" s="139">
        <v>266072</v>
      </c>
      <c r="E15" s="139">
        <v>19121.169999999998</v>
      </c>
      <c r="F15" s="139">
        <v>882098</v>
      </c>
      <c r="G15" s="139"/>
      <c r="H15" s="550"/>
      <c r="I15" s="550"/>
      <c r="J15" s="550"/>
      <c r="K15" s="550"/>
      <c r="L15" s="550"/>
      <c r="M15" s="550"/>
      <c r="N15" s="550"/>
      <c r="O15" s="550"/>
      <c r="P15" s="550"/>
      <c r="Q15" s="550"/>
      <c r="R15" s="277"/>
      <c r="S15" s="549"/>
      <c r="T15" s="549"/>
      <c r="U15" s="549"/>
      <c r="V15" s="549"/>
      <c r="W15" s="549"/>
      <c r="X15" s="549"/>
      <c r="Y15" s="549"/>
    </row>
    <row r="16" spans="1:28">
      <c r="A16" s="402">
        <v>2011</v>
      </c>
      <c r="B16" s="139">
        <v>17414915</v>
      </c>
      <c r="C16" s="139">
        <v>328493</v>
      </c>
      <c r="D16" s="139">
        <v>280479</v>
      </c>
      <c r="E16" s="139">
        <v>19899.8</v>
      </c>
      <c r="F16" s="139">
        <v>875130</v>
      </c>
      <c r="G16" s="139"/>
      <c r="H16" s="550"/>
      <c r="I16" s="550"/>
      <c r="J16" s="550"/>
      <c r="K16" s="550"/>
      <c r="L16" s="550"/>
      <c r="M16" s="550"/>
      <c r="N16" s="550"/>
      <c r="O16" s="550"/>
      <c r="P16" s="550"/>
      <c r="Q16" s="550"/>
      <c r="R16" s="277"/>
      <c r="S16" s="549"/>
      <c r="T16" s="549"/>
      <c r="U16" s="549"/>
      <c r="V16" s="549"/>
      <c r="W16" s="549"/>
      <c r="X16" s="549"/>
      <c r="Y16" s="549"/>
    </row>
    <row r="17" spans="1:27">
      <c r="A17" s="402">
        <v>2010</v>
      </c>
      <c r="B17" s="139">
        <v>17447347</v>
      </c>
      <c r="C17" s="139">
        <v>336049</v>
      </c>
      <c r="D17" s="139">
        <v>287682</v>
      </c>
      <c r="E17" s="139">
        <v>20155.43</v>
      </c>
      <c r="F17" s="139">
        <v>865640</v>
      </c>
      <c r="G17" s="139"/>
      <c r="H17" s="550"/>
      <c r="I17" s="550"/>
      <c r="J17" s="550"/>
      <c r="K17" s="550"/>
      <c r="L17" s="550"/>
      <c r="M17" s="550"/>
      <c r="N17" s="550"/>
      <c r="O17" s="550"/>
      <c r="P17" s="550"/>
      <c r="Q17" s="550"/>
      <c r="R17" s="277"/>
      <c r="S17" s="549"/>
      <c r="T17" s="549"/>
      <c r="U17" s="549"/>
      <c r="V17" s="549"/>
      <c r="W17" s="549"/>
      <c r="X17" s="549"/>
      <c r="Y17" s="549"/>
    </row>
    <row r="18" spans="1:27" ht="15" customHeight="1">
      <c r="A18" s="402">
        <v>2009</v>
      </c>
      <c r="B18" s="139">
        <v>16965850</v>
      </c>
      <c r="C18" s="139">
        <v>331755</v>
      </c>
      <c r="D18" s="139">
        <v>282838</v>
      </c>
      <c r="E18" s="139">
        <v>19804.97</v>
      </c>
      <c r="F18" s="139">
        <v>856646</v>
      </c>
      <c r="G18" s="139"/>
      <c r="H18" s="550"/>
      <c r="I18" s="550"/>
      <c r="J18" s="550"/>
      <c r="K18" s="550"/>
      <c r="L18" s="550"/>
      <c r="M18" s="550"/>
      <c r="N18" s="550"/>
      <c r="O18" s="550"/>
      <c r="P18" s="550"/>
      <c r="Q18" s="550"/>
      <c r="R18" s="277"/>
      <c r="S18" s="549"/>
      <c r="T18" s="549"/>
      <c r="U18" s="549"/>
      <c r="V18" s="549"/>
      <c r="W18" s="549"/>
      <c r="X18" s="549"/>
      <c r="Y18" s="549"/>
      <c r="AA18" s="4"/>
    </row>
    <row r="19" spans="1:27">
      <c r="A19" s="402">
        <v>2008</v>
      </c>
      <c r="B19" s="139">
        <v>17873674</v>
      </c>
      <c r="C19" s="139">
        <v>361935</v>
      </c>
      <c r="D19" s="139">
        <v>309525</v>
      </c>
      <c r="E19" s="139">
        <v>21144.34</v>
      </c>
      <c r="F19" s="139">
        <v>845317</v>
      </c>
      <c r="G19" s="139"/>
      <c r="H19" s="550"/>
      <c r="I19" s="550"/>
      <c r="J19" s="550"/>
      <c r="K19" s="550"/>
      <c r="L19" s="550"/>
      <c r="M19" s="550"/>
      <c r="N19" s="550"/>
      <c r="O19" s="550"/>
      <c r="P19" s="550"/>
      <c r="Q19" s="550"/>
      <c r="R19" s="277"/>
      <c r="S19" s="549"/>
      <c r="T19" s="549"/>
      <c r="U19" s="549"/>
      <c r="V19" s="549"/>
      <c r="W19" s="549"/>
      <c r="X19" s="549"/>
      <c r="Y19" s="549"/>
      <c r="AA19" s="4"/>
    </row>
    <row r="20" spans="1:27" ht="15" customHeight="1">
      <c r="A20" s="402">
        <v>2007</v>
      </c>
      <c r="B20" s="139">
        <v>17350164</v>
      </c>
      <c r="C20" s="139">
        <v>375568</v>
      </c>
      <c r="D20" s="139">
        <v>323609</v>
      </c>
      <c r="E20" s="139">
        <v>21015.35</v>
      </c>
      <c r="F20" s="139">
        <v>825595</v>
      </c>
      <c r="G20" s="139"/>
      <c r="H20" s="550"/>
      <c r="I20" s="550"/>
      <c r="J20" s="550"/>
      <c r="K20" s="550"/>
      <c r="L20" s="550"/>
      <c r="M20" s="550"/>
      <c r="N20" s="550"/>
      <c r="O20" s="550"/>
      <c r="P20" s="550"/>
      <c r="Q20" s="550"/>
      <c r="R20" s="277"/>
      <c r="S20" s="549"/>
      <c r="T20" s="549"/>
      <c r="U20" s="549"/>
      <c r="V20" s="549"/>
      <c r="W20" s="549"/>
      <c r="X20" s="549"/>
      <c r="Y20" s="549"/>
    </row>
    <row r="21" spans="1:27" ht="15" customHeight="1">
      <c r="A21" s="402">
        <v>2006</v>
      </c>
      <c r="B21" s="139">
        <v>16137546</v>
      </c>
      <c r="C21" s="139">
        <v>361580</v>
      </c>
      <c r="D21" s="139">
        <v>310922</v>
      </c>
      <c r="E21" s="139">
        <v>20039.32</v>
      </c>
      <c r="F21" s="139">
        <v>805294</v>
      </c>
      <c r="G21" s="139"/>
      <c r="H21" s="550"/>
      <c r="I21" s="550"/>
      <c r="J21" s="550"/>
      <c r="K21" s="550"/>
      <c r="L21" s="550"/>
      <c r="M21" s="550"/>
      <c r="N21" s="550"/>
      <c r="O21" s="550"/>
      <c r="P21" s="550"/>
      <c r="Q21" s="550"/>
      <c r="R21" s="277"/>
    </row>
    <row r="22" spans="1:27" ht="31.5" customHeight="1">
      <c r="A22" s="402">
        <v>2005</v>
      </c>
      <c r="B22" s="139">
        <v>15167523</v>
      </c>
      <c r="C22" s="139">
        <v>345831</v>
      </c>
      <c r="D22" s="139">
        <v>296618</v>
      </c>
      <c r="E22" s="139">
        <v>19328.97</v>
      </c>
      <c r="F22" s="139">
        <v>784704</v>
      </c>
      <c r="G22" s="139"/>
      <c r="H22" s="550"/>
      <c r="I22" s="550"/>
      <c r="J22" s="550"/>
      <c r="K22" s="550"/>
      <c r="L22" s="550"/>
      <c r="M22" s="550"/>
      <c r="N22" s="550"/>
      <c r="O22" s="550"/>
      <c r="P22" s="550"/>
      <c r="Q22" s="550"/>
      <c r="R22" s="277"/>
      <c r="W22" s="542" t="s">
        <v>702</v>
      </c>
      <c r="X22" s="542"/>
      <c r="Y22" s="542"/>
      <c r="Z22" s="542"/>
    </row>
    <row r="23" spans="1:27" ht="14.25" customHeight="1">
      <c r="A23" s="402">
        <v>2004</v>
      </c>
      <c r="B23" s="139">
        <v>13994979</v>
      </c>
      <c r="C23" s="139">
        <v>326822</v>
      </c>
      <c r="D23" s="139">
        <v>279843</v>
      </c>
      <c r="E23" s="139">
        <v>18385.61</v>
      </c>
      <c r="F23" s="139">
        <v>761192</v>
      </c>
      <c r="G23" s="139"/>
      <c r="H23" s="550"/>
      <c r="I23" s="550"/>
      <c r="J23" s="550"/>
      <c r="K23" s="550"/>
      <c r="L23" s="550"/>
      <c r="M23" s="550"/>
      <c r="N23" s="550"/>
      <c r="O23" s="550"/>
      <c r="P23" s="550"/>
      <c r="Q23" s="550"/>
      <c r="R23" s="277"/>
      <c r="W23" s="542"/>
      <c r="X23" s="542"/>
      <c r="Y23" s="542"/>
      <c r="Z23" s="542"/>
    </row>
    <row r="24" spans="1:27" ht="15" customHeight="1">
      <c r="A24" s="402">
        <v>2003</v>
      </c>
      <c r="B24" s="139">
        <v>13016734</v>
      </c>
      <c r="C24" s="139">
        <v>314287</v>
      </c>
      <c r="D24" s="139">
        <v>269464</v>
      </c>
      <c r="E24" s="139">
        <v>17614.41</v>
      </c>
      <c r="F24" s="139">
        <v>738982</v>
      </c>
      <c r="G24" s="139"/>
      <c r="H24" s="550"/>
      <c r="I24" s="550"/>
      <c r="J24" s="550"/>
      <c r="K24" s="550"/>
      <c r="L24" s="550"/>
      <c r="M24" s="550"/>
      <c r="N24" s="550"/>
      <c r="O24" s="550"/>
      <c r="P24" s="550"/>
      <c r="Q24" s="550"/>
      <c r="R24" s="277"/>
      <c r="W24" s="542"/>
      <c r="X24" s="542"/>
      <c r="Y24" s="542"/>
      <c r="Z24" s="542"/>
    </row>
    <row r="25" spans="1:27">
      <c r="A25" s="402">
        <v>2002</v>
      </c>
      <c r="B25" s="139">
        <v>12115037</v>
      </c>
      <c r="C25" s="139">
        <v>305564</v>
      </c>
      <c r="D25" s="139">
        <v>261040</v>
      </c>
      <c r="E25" s="139">
        <v>16907.34</v>
      </c>
      <c r="F25" s="139">
        <v>716555</v>
      </c>
      <c r="H25" s="550"/>
      <c r="I25" s="550"/>
      <c r="J25" s="550"/>
      <c r="K25" s="550"/>
      <c r="L25" s="550"/>
      <c r="M25" s="550"/>
      <c r="N25" s="550"/>
      <c r="O25" s="550"/>
      <c r="P25" s="550"/>
      <c r="Q25" s="550"/>
      <c r="R25" s="277"/>
      <c r="W25" s="543" t="s">
        <v>431</v>
      </c>
      <c r="X25" s="544"/>
      <c r="Y25" s="544"/>
      <c r="Z25" s="544"/>
    </row>
    <row r="26" spans="1:27" ht="51" customHeight="1">
      <c r="A26" s="402">
        <v>2001</v>
      </c>
      <c r="B26" s="139">
        <v>11263170</v>
      </c>
      <c r="C26" s="139">
        <v>295004</v>
      </c>
      <c r="D26" s="139">
        <v>252779</v>
      </c>
      <c r="E26" s="139">
        <v>16164.02</v>
      </c>
      <c r="F26" s="139">
        <v>696805</v>
      </c>
      <c r="W26" s="378"/>
      <c r="X26" s="548" t="s">
        <v>366</v>
      </c>
      <c r="Y26" s="546"/>
      <c r="Z26" s="547"/>
    </row>
    <row r="27" spans="1:27" ht="51">
      <c r="A27" s="187" t="s">
        <v>371</v>
      </c>
      <c r="W27" s="401" t="s">
        <v>368</v>
      </c>
      <c r="X27" s="406" t="s">
        <v>367</v>
      </c>
      <c r="Y27" s="403" t="s">
        <v>372</v>
      </c>
      <c r="Z27" s="407" t="s">
        <v>373</v>
      </c>
    </row>
    <row r="28" spans="1:27">
      <c r="A28" s="187" t="s">
        <v>360</v>
      </c>
      <c r="W28" s="408">
        <v>2025</v>
      </c>
      <c r="X28" s="458">
        <v>139.15</v>
      </c>
      <c r="Y28" s="459">
        <v>3.14</v>
      </c>
      <c r="Z28" s="458">
        <v>0.81</v>
      </c>
    </row>
    <row r="29" spans="1:27">
      <c r="A29" s="187" t="s">
        <v>361</v>
      </c>
      <c r="W29" s="408">
        <v>2024</v>
      </c>
      <c r="X29" s="458">
        <v>133.37</v>
      </c>
      <c r="Y29" s="458">
        <v>3.75</v>
      </c>
      <c r="Z29" s="458">
        <v>0.62</v>
      </c>
    </row>
    <row r="30" spans="1:27">
      <c r="A30" s="187" t="s">
        <v>362</v>
      </c>
      <c r="W30" s="408">
        <v>2023</v>
      </c>
      <c r="X30" s="458">
        <v>128.55000000000001</v>
      </c>
      <c r="Y30" s="458">
        <v>4.3</v>
      </c>
      <c r="Z30" s="458">
        <v>0.74</v>
      </c>
    </row>
    <row r="31" spans="1:27">
      <c r="A31" s="187" t="s">
        <v>363</v>
      </c>
      <c r="C31" s="2"/>
      <c r="D31" s="2"/>
      <c r="E31" s="2"/>
      <c r="F31" s="2"/>
      <c r="G31" s="2"/>
      <c r="H31" s="2"/>
      <c r="W31" s="408">
        <v>2022</v>
      </c>
      <c r="X31" s="458">
        <v>123.25</v>
      </c>
      <c r="Y31" s="458">
        <v>10.199999999999999</v>
      </c>
      <c r="Z31" s="458">
        <v>0.96</v>
      </c>
    </row>
    <row r="32" spans="1:27">
      <c r="A32" s="187" t="s">
        <v>364</v>
      </c>
      <c r="W32" s="408">
        <v>2021</v>
      </c>
      <c r="X32" s="458">
        <v>111.84</v>
      </c>
      <c r="Y32" s="458">
        <v>13.61</v>
      </c>
      <c r="Z32" s="458">
        <v>5.96</v>
      </c>
    </row>
    <row r="33" spans="1:26">
      <c r="A33" s="170" t="s">
        <v>414</v>
      </c>
      <c r="W33" s="408">
        <v>2020</v>
      </c>
      <c r="X33" s="458">
        <v>98.44</v>
      </c>
      <c r="Y33" s="458">
        <v>-19.559999999999999</v>
      </c>
      <c r="Z33" s="458">
        <v>9.77</v>
      </c>
    </row>
    <row r="34" spans="1:26">
      <c r="B34" s="2"/>
      <c r="W34" s="408">
        <v>2019</v>
      </c>
      <c r="X34" s="458">
        <v>122.37</v>
      </c>
      <c r="Y34" s="458">
        <v>0.65</v>
      </c>
      <c r="Z34" s="458">
        <v>-1.29</v>
      </c>
    </row>
    <row r="35" spans="1:26">
      <c r="W35" s="408">
        <v>2018</v>
      </c>
      <c r="X35" s="458">
        <v>121.58</v>
      </c>
      <c r="Y35" s="458">
        <v>2.2999999999999998</v>
      </c>
      <c r="Z35" s="458">
        <v>0.55000000000000004</v>
      </c>
    </row>
    <row r="36" spans="1:26">
      <c r="W36" s="408">
        <v>2017</v>
      </c>
      <c r="X36" s="458">
        <v>118.85</v>
      </c>
      <c r="Y36" s="458">
        <v>3.89</v>
      </c>
      <c r="Z36" s="458">
        <v>0.64</v>
      </c>
    </row>
    <row r="37" spans="1:26">
      <c r="W37" s="408">
        <v>2016</v>
      </c>
      <c r="X37" s="458">
        <v>114.4</v>
      </c>
      <c r="Y37" s="458">
        <v>2.2400000000000002</v>
      </c>
      <c r="Z37" s="458">
        <v>0.87</v>
      </c>
    </row>
    <row r="38" spans="1:26">
      <c r="W38" s="408">
        <v>2015</v>
      </c>
      <c r="X38" s="458">
        <v>111.89</v>
      </c>
      <c r="Y38" s="458">
        <v>3.47</v>
      </c>
      <c r="Z38" s="458">
        <v>1.05</v>
      </c>
    </row>
    <row r="39" spans="1:26">
      <c r="W39" s="408">
        <v>2014</v>
      </c>
      <c r="X39" s="458">
        <v>108.14</v>
      </c>
      <c r="Y39" s="458">
        <v>0.8</v>
      </c>
      <c r="Z39" s="458">
        <v>0.1</v>
      </c>
    </row>
    <row r="40" spans="1:26" s="275" customFormat="1">
      <c r="W40" s="408">
        <v>2013</v>
      </c>
      <c r="X40" s="458">
        <v>107.28</v>
      </c>
      <c r="Y40" s="458">
        <v>-0.45</v>
      </c>
      <c r="Z40" s="458">
        <v>7.0000000000000007E-2</v>
      </c>
    </row>
    <row r="41" spans="1:26" s="275" customFormat="1">
      <c r="W41" s="408">
        <v>2012</v>
      </c>
      <c r="X41" s="458">
        <v>107.77</v>
      </c>
      <c r="Y41" s="458">
        <v>-2.72</v>
      </c>
      <c r="Z41" s="458">
        <v>-0.61</v>
      </c>
    </row>
    <row r="42" spans="1:26" s="275" customFormat="1">
      <c r="W42" s="408">
        <v>2011</v>
      </c>
      <c r="X42" s="458">
        <v>110.78</v>
      </c>
      <c r="Y42" s="458">
        <v>-0.81</v>
      </c>
      <c r="Z42" s="458">
        <v>-0.46</v>
      </c>
    </row>
    <row r="43" spans="1:26" s="275" customFormat="1">
      <c r="W43" s="408">
        <v>2010</v>
      </c>
      <c r="X43" s="458">
        <v>111.68</v>
      </c>
      <c r="Y43" s="458">
        <v>1.1000000000000001</v>
      </c>
      <c r="Z43" s="458">
        <v>0.1</v>
      </c>
    </row>
    <row r="44" spans="1:26">
      <c r="W44" s="408">
        <v>2009</v>
      </c>
      <c r="X44" s="458">
        <v>110.46</v>
      </c>
      <c r="Y44" s="458">
        <v>-4.7</v>
      </c>
      <c r="Z44" s="458">
        <v>-0.05</v>
      </c>
    </row>
    <row r="45" spans="1:26">
      <c r="A45" s="2" t="s">
        <v>359</v>
      </c>
      <c r="W45" s="170" t="s">
        <v>414</v>
      </c>
    </row>
    <row r="46" spans="1:26">
      <c r="A46" s="2" t="s">
        <v>41</v>
      </c>
    </row>
    <row r="48" spans="1:26">
      <c r="W48" s="2" t="s">
        <v>432</v>
      </c>
    </row>
    <row r="49" spans="1:23">
      <c r="W49" s="2" t="s">
        <v>41</v>
      </c>
    </row>
    <row r="51" spans="1:23">
      <c r="B51" s="139"/>
      <c r="C51" s="139"/>
      <c r="D51" s="139"/>
      <c r="E51" s="139"/>
      <c r="F51" s="139"/>
    </row>
    <row r="52" spans="1:23">
      <c r="B52" s="139"/>
      <c r="C52" s="139"/>
      <c r="D52" s="139"/>
      <c r="E52" s="139"/>
      <c r="F52" s="139"/>
    </row>
    <row r="54" spans="1:23">
      <c r="U54" s="2"/>
      <c r="V54" s="2"/>
    </row>
    <row r="57" spans="1:23">
      <c r="A57" s="473"/>
      <c r="B57" s="473" t="s">
        <v>648</v>
      </c>
      <c r="C57" s="473" t="s">
        <v>355</v>
      </c>
      <c r="D57" s="473" t="s">
        <v>356</v>
      </c>
      <c r="E57" s="473" t="s">
        <v>649</v>
      </c>
      <c r="F57" s="473" t="s">
        <v>647</v>
      </c>
      <c r="T57" s="2"/>
    </row>
    <row r="58" spans="1:23">
      <c r="A58" s="473" t="s">
        <v>526</v>
      </c>
      <c r="B58" s="139">
        <v>20929998.780000001</v>
      </c>
      <c r="C58" s="139">
        <v>369074</v>
      </c>
      <c r="D58" s="139">
        <v>310735</v>
      </c>
      <c r="E58" s="139">
        <v>22257.62</v>
      </c>
      <c r="F58" s="139">
        <v>940352</v>
      </c>
    </row>
    <row r="59" spans="1:23">
      <c r="A59" s="473" t="s">
        <v>525</v>
      </c>
      <c r="B59" s="139">
        <v>18016410.379999999</v>
      </c>
      <c r="C59" s="139">
        <v>348321</v>
      </c>
      <c r="D59" s="139">
        <v>294651</v>
      </c>
      <c r="E59" s="139">
        <v>19370.439999999999</v>
      </c>
      <c r="F59" s="139">
        <v>930098</v>
      </c>
    </row>
    <row r="60" spans="1:23">
      <c r="B60" s="139">
        <v>18680336.289999999</v>
      </c>
      <c r="C60" s="139">
        <v>346112.495</v>
      </c>
      <c r="D60" s="139">
        <v>296903.25459999999</v>
      </c>
      <c r="E60" s="139">
        <v>20069.18</v>
      </c>
      <c r="F60" s="139">
        <v>930797</v>
      </c>
      <c r="G60" s="139"/>
    </row>
  </sheetData>
  <sheetProtection algorithmName="SHA-512" hashValue="V+ETNP4JMFZ8QFjNM1S2nqAYsq0pKPMUYX82Ws7nKxR7To6omCEcdM0rDONfzd7dEew17S6WuuHtvdFw+XcXdw==" saltValue="w/dYkH3C014f8SKkE2ccTw=="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5" zoomScaleNormal="85" workbookViewId="0">
      <selection activeCell="L31" sqref="L31"/>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51" t="s">
        <v>698</v>
      </c>
      <c r="B1" s="551"/>
      <c r="C1" s="551"/>
      <c r="D1" s="551"/>
      <c r="E1" s="551"/>
      <c r="F1" s="551"/>
      <c r="G1" s="551"/>
      <c r="H1" s="551"/>
      <c r="I1" s="551"/>
      <c r="J1" s="551"/>
    </row>
    <row r="2" spans="1:16" ht="30.75" customHeight="1">
      <c r="A2" s="90" t="s">
        <v>206</v>
      </c>
      <c r="B2" s="552" t="s">
        <v>205</v>
      </c>
      <c r="C2" s="552"/>
      <c r="D2" s="552"/>
      <c r="E2" s="552" t="s">
        <v>204</v>
      </c>
      <c r="F2" s="552"/>
      <c r="G2" s="552" t="s">
        <v>203</v>
      </c>
      <c r="H2" s="552"/>
      <c r="I2" s="552" t="s">
        <v>202</v>
      </c>
      <c r="J2" s="553" t="s">
        <v>201</v>
      </c>
    </row>
    <row r="3" spans="1:16" ht="30" customHeight="1">
      <c r="A3" s="91" t="s">
        <v>200</v>
      </c>
      <c r="B3" s="92" t="s">
        <v>199</v>
      </c>
      <c r="C3" s="93" t="s">
        <v>198</v>
      </c>
      <c r="D3" s="92" t="s">
        <v>197</v>
      </c>
      <c r="E3" s="93" t="s">
        <v>196</v>
      </c>
      <c r="F3" s="92" t="s">
        <v>195</v>
      </c>
      <c r="G3" s="93" t="s">
        <v>194</v>
      </c>
      <c r="H3" s="92" t="s">
        <v>193</v>
      </c>
      <c r="I3" s="552"/>
      <c r="J3" s="553"/>
    </row>
    <row r="4" spans="1:16" ht="18" customHeight="1">
      <c r="A4" s="98" t="s">
        <v>192</v>
      </c>
      <c r="B4" s="99">
        <f>D17</f>
        <v>411585</v>
      </c>
      <c r="C4" s="100">
        <f>G17</f>
        <v>5702</v>
      </c>
      <c r="D4" s="100">
        <f>J17</f>
        <v>4636</v>
      </c>
      <c r="E4" s="101">
        <f>M17</f>
        <v>72888</v>
      </c>
      <c r="F4" s="101">
        <f>P17</f>
        <v>733</v>
      </c>
      <c r="G4" s="101">
        <f>D26</f>
        <v>3573</v>
      </c>
      <c r="H4" s="101">
        <f>G26</f>
        <v>357</v>
      </c>
      <c r="I4" s="100">
        <f>J26</f>
        <v>0</v>
      </c>
      <c r="J4" s="419">
        <f>M26</f>
        <v>499474</v>
      </c>
    </row>
    <row r="5" spans="1:16" ht="18" customHeight="1">
      <c r="A5" s="103" t="s">
        <v>191</v>
      </c>
      <c r="B5" s="99">
        <f t="shared" ref="B5:B6" si="0">D18</f>
        <v>369745</v>
      </c>
      <c r="C5" s="100">
        <f t="shared" ref="C5:C7" si="1">G18</f>
        <v>7344</v>
      </c>
      <c r="D5" s="100">
        <f t="shared" ref="D5:D7" si="2">J18</f>
        <v>3884</v>
      </c>
      <c r="E5" s="101">
        <f t="shared" ref="E5:E7" si="3">M18</f>
        <v>71106</v>
      </c>
      <c r="F5" s="101">
        <f t="shared" ref="F5:F7" si="4">P18</f>
        <v>1706</v>
      </c>
      <c r="G5" s="101">
        <f t="shared" ref="G5:G6" si="5">D27</f>
        <v>2456</v>
      </c>
      <c r="H5" s="101">
        <f t="shared" ref="H5:H7" si="6">G27</f>
        <v>318</v>
      </c>
      <c r="I5" s="100">
        <f t="shared" ref="I5" si="7">J27</f>
        <v>0</v>
      </c>
      <c r="J5" s="419">
        <f t="shared" ref="J5" si="8">M27</f>
        <v>456559</v>
      </c>
      <c r="L5" s="422"/>
    </row>
    <row r="6" spans="1:16" ht="18" customHeight="1">
      <c r="A6" s="104" t="s">
        <v>190</v>
      </c>
      <c r="B6" s="418">
        <f t="shared" si="0"/>
        <v>781330</v>
      </c>
      <c r="C6" s="421">
        <f t="shared" si="1"/>
        <v>13046</v>
      </c>
      <c r="D6" s="421">
        <f t="shared" si="2"/>
        <v>8520</v>
      </c>
      <c r="E6" s="420">
        <f t="shared" si="3"/>
        <v>143994</v>
      </c>
      <c r="F6" s="420">
        <f t="shared" si="4"/>
        <v>2439</v>
      </c>
      <c r="G6" s="420">
        <f t="shared" si="5"/>
        <v>6029</v>
      </c>
      <c r="H6" s="420">
        <f t="shared" si="6"/>
        <v>675</v>
      </c>
      <c r="I6" s="421">
        <f>J28</f>
        <v>0</v>
      </c>
      <c r="J6" s="419">
        <f>M28</f>
        <v>956033</v>
      </c>
    </row>
    <row r="7" spans="1:16" ht="18" customHeight="1">
      <c r="A7" s="105" t="s">
        <v>213</v>
      </c>
      <c r="B7" s="418">
        <f>D20</f>
        <v>17099762</v>
      </c>
      <c r="C7" s="421">
        <f t="shared" si="1"/>
        <v>658132</v>
      </c>
      <c r="D7" s="421">
        <f t="shared" si="2"/>
        <v>342099</v>
      </c>
      <c r="E7" s="420">
        <f t="shared" si="3"/>
        <v>3250028</v>
      </c>
      <c r="F7" s="420">
        <f t="shared" si="4"/>
        <v>158577</v>
      </c>
      <c r="G7" s="420">
        <f>D29</f>
        <v>44425</v>
      </c>
      <c r="H7" s="420">
        <f t="shared" si="6"/>
        <v>11628</v>
      </c>
      <c r="I7" s="421">
        <f>J29</f>
        <v>832</v>
      </c>
      <c r="J7" s="419">
        <f>M29</f>
        <v>21565483</v>
      </c>
      <c r="K7" s="148"/>
      <c r="P7" s="148"/>
    </row>
    <row r="8" spans="1:16" ht="15" customHeight="1">
      <c r="A8" s="94" t="s">
        <v>189</v>
      </c>
      <c r="B8" s="95"/>
      <c r="C8" s="95"/>
      <c r="D8" s="95"/>
      <c r="E8" s="95" t="s">
        <v>529</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54" t="s">
        <v>699</v>
      </c>
      <c r="B13" s="554"/>
      <c r="C13" s="554"/>
      <c r="D13" s="554"/>
      <c r="E13" s="554"/>
      <c r="F13" s="554"/>
      <c r="G13" s="554"/>
      <c r="H13" s="554"/>
      <c r="I13" s="554"/>
      <c r="J13" s="554"/>
      <c r="K13" s="554"/>
      <c r="L13" s="554"/>
      <c r="M13" s="554"/>
      <c r="N13" s="554"/>
      <c r="O13" s="554"/>
      <c r="P13" s="554"/>
    </row>
    <row r="14" spans="1:16" ht="15.75" customHeight="1">
      <c r="A14" s="561" t="s">
        <v>206</v>
      </c>
      <c r="B14" s="558" t="s">
        <v>571</v>
      </c>
      <c r="C14" s="559"/>
      <c r="D14" s="559"/>
      <c r="E14" s="559"/>
      <c r="F14" s="559"/>
      <c r="G14" s="559"/>
      <c r="H14" s="559"/>
      <c r="I14" s="559"/>
      <c r="J14" s="560"/>
      <c r="K14" s="558" t="s">
        <v>572</v>
      </c>
      <c r="L14" s="559"/>
      <c r="M14" s="559"/>
      <c r="N14" s="559"/>
      <c r="O14" s="559"/>
      <c r="P14" s="560"/>
    </row>
    <row r="15" spans="1:16" ht="15.75" customHeight="1">
      <c r="A15" s="562"/>
      <c r="B15" s="555" t="s">
        <v>571</v>
      </c>
      <c r="C15" s="556"/>
      <c r="D15" s="557"/>
      <c r="E15" s="555" t="s">
        <v>574</v>
      </c>
      <c r="F15" s="556"/>
      <c r="G15" s="557"/>
      <c r="H15" s="555" t="s">
        <v>575</v>
      </c>
      <c r="I15" s="556"/>
      <c r="J15" s="557"/>
      <c r="K15" s="555" t="s">
        <v>576</v>
      </c>
      <c r="L15" s="556"/>
      <c r="M15" s="557"/>
      <c r="N15" s="555" t="s">
        <v>577</v>
      </c>
      <c r="O15" s="556"/>
      <c r="P15" s="557"/>
    </row>
    <row r="16" spans="1:16" ht="31.5">
      <c r="A16" s="91" t="s">
        <v>200</v>
      </c>
      <c r="B16" s="92" t="s">
        <v>580</v>
      </c>
      <c r="C16" s="93" t="s">
        <v>581</v>
      </c>
      <c r="D16" s="92" t="s">
        <v>582</v>
      </c>
      <c r="E16" s="93" t="s">
        <v>580</v>
      </c>
      <c r="F16" s="92" t="s">
        <v>581</v>
      </c>
      <c r="G16" s="93" t="s">
        <v>582</v>
      </c>
      <c r="H16" s="92" t="s">
        <v>580</v>
      </c>
      <c r="I16" s="93" t="s">
        <v>581</v>
      </c>
      <c r="J16" s="92" t="s">
        <v>582</v>
      </c>
      <c r="K16" s="93" t="s">
        <v>580</v>
      </c>
      <c r="L16" s="92" t="s">
        <v>581</v>
      </c>
      <c r="M16" s="93" t="s">
        <v>582</v>
      </c>
      <c r="N16" s="92" t="s">
        <v>580</v>
      </c>
      <c r="O16" s="93" t="s">
        <v>581</v>
      </c>
      <c r="P16" s="92" t="s">
        <v>582</v>
      </c>
    </row>
    <row r="17" spans="1:17" ht="15.75">
      <c r="A17" s="98" t="s">
        <v>192</v>
      </c>
      <c r="B17" s="99">
        <v>205550</v>
      </c>
      <c r="C17" s="99">
        <v>206035</v>
      </c>
      <c r="D17" s="99">
        <v>411585</v>
      </c>
      <c r="E17" s="99">
        <v>3617</v>
      </c>
      <c r="F17" s="99">
        <v>2085</v>
      </c>
      <c r="G17" s="99">
        <v>5702</v>
      </c>
      <c r="H17" s="99">
        <v>330</v>
      </c>
      <c r="I17" s="99">
        <v>4305</v>
      </c>
      <c r="J17" s="99">
        <v>4636</v>
      </c>
      <c r="K17" s="99">
        <v>46097</v>
      </c>
      <c r="L17" s="99">
        <v>26791</v>
      </c>
      <c r="M17" s="99">
        <v>72888</v>
      </c>
      <c r="N17" s="99">
        <v>509</v>
      </c>
      <c r="O17" s="99">
        <v>224</v>
      </c>
      <c r="P17" s="102">
        <v>733</v>
      </c>
    </row>
    <row r="18" spans="1:17" ht="15.75">
      <c r="A18" s="103" t="s">
        <v>191</v>
      </c>
      <c r="B18" s="99">
        <v>183178</v>
      </c>
      <c r="C18" s="99">
        <v>186566</v>
      </c>
      <c r="D18" s="99">
        <v>369745</v>
      </c>
      <c r="E18" s="99">
        <v>5466</v>
      </c>
      <c r="F18" s="99">
        <v>1878</v>
      </c>
      <c r="G18" s="99">
        <v>7344</v>
      </c>
      <c r="H18" s="99">
        <v>253</v>
      </c>
      <c r="I18" s="99">
        <v>3631</v>
      </c>
      <c r="J18" s="99">
        <v>3884</v>
      </c>
      <c r="K18" s="99">
        <v>43254</v>
      </c>
      <c r="L18" s="99">
        <v>27852</v>
      </c>
      <c r="M18" s="99">
        <v>71106</v>
      </c>
      <c r="N18" s="99">
        <v>1289</v>
      </c>
      <c r="O18" s="99">
        <v>417</v>
      </c>
      <c r="P18" s="102">
        <v>1706</v>
      </c>
    </row>
    <row r="19" spans="1:17" ht="15.75">
      <c r="A19" s="104" t="s">
        <v>190</v>
      </c>
      <c r="B19" s="418">
        <v>388728</v>
      </c>
      <c r="C19" s="418">
        <v>392601</v>
      </c>
      <c r="D19" s="418">
        <v>781330</v>
      </c>
      <c r="E19" s="418">
        <v>9083</v>
      </c>
      <c r="F19" s="418">
        <v>3963</v>
      </c>
      <c r="G19" s="418">
        <v>13046</v>
      </c>
      <c r="H19" s="418">
        <v>583</v>
      </c>
      <c r="I19" s="418">
        <v>7936</v>
      </c>
      <c r="J19" s="418">
        <v>8520</v>
      </c>
      <c r="K19" s="418">
        <v>89351</v>
      </c>
      <c r="L19" s="418">
        <v>54643</v>
      </c>
      <c r="M19" s="418">
        <v>143994</v>
      </c>
      <c r="N19" s="418">
        <v>1798</v>
      </c>
      <c r="O19" s="418">
        <v>641</v>
      </c>
      <c r="P19" s="419">
        <v>2439</v>
      </c>
    </row>
    <row r="20" spans="1:17" ht="15.75">
      <c r="A20" s="105" t="s">
        <v>213</v>
      </c>
      <c r="B20" s="418">
        <v>8743102</v>
      </c>
      <c r="C20" s="418">
        <v>8356650</v>
      </c>
      <c r="D20" s="418">
        <v>17099762</v>
      </c>
      <c r="E20" s="418">
        <v>410429</v>
      </c>
      <c r="F20" s="418">
        <v>247703</v>
      </c>
      <c r="G20" s="418">
        <v>658132</v>
      </c>
      <c r="H20" s="418">
        <v>14892</v>
      </c>
      <c r="I20" s="418">
        <v>327185</v>
      </c>
      <c r="J20" s="418">
        <v>342099</v>
      </c>
      <c r="K20" s="418">
        <v>2034378</v>
      </c>
      <c r="L20" s="418">
        <v>1215649</v>
      </c>
      <c r="M20" s="418">
        <v>3250028</v>
      </c>
      <c r="N20" s="418">
        <v>109108</v>
      </c>
      <c r="O20" s="418">
        <v>49469</v>
      </c>
      <c r="P20" s="419">
        <v>158577</v>
      </c>
    </row>
    <row r="21" spans="1:17" ht="15.75">
      <c r="C21" s="417"/>
      <c r="D21" s="417"/>
      <c r="E21" s="417"/>
      <c r="F21" s="417"/>
      <c r="G21" s="417"/>
      <c r="H21" s="417"/>
      <c r="I21" s="417"/>
      <c r="J21" s="417"/>
      <c r="K21" s="417"/>
      <c r="L21" s="417"/>
      <c r="M21" s="417"/>
      <c r="N21" s="417"/>
      <c r="O21" s="417"/>
      <c r="P21" s="417"/>
      <c r="Q21" s="417"/>
    </row>
    <row r="22" spans="1:17" ht="15.75">
      <c r="C22" s="417"/>
      <c r="D22" s="417"/>
      <c r="E22" s="417"/>
      <c r="F22" s="417"/>
      <c r="G22" s="417"/>
      <c r="H22" s="417"/>
      <c r="I22" s="417"/>
      <c r="J22" s="417"/>
      <c r="K22" s="417"/>
      <c r="L22" s="417"/>
      <c r="M22" s="417"/>
      <c r="N22" s="417"/>
      <c r="O22" s="417"/>
      <c r="P22" s="417"/>
      <c r="Q22" s="417"/>
    </row>
    <row r="23" spans="1:17" ht="15.75" customHeight="1">
      <c r="A23" s="561" t="s">
        <v>206</v>
      </c>
      <c r="B23" s="558" t="s">
        <v>573</v>
      </c>
      <c r="C23" s="559"/>
      <c r="D23" s="559"/>
      <c r="E23" s="559"/>
      <c r="F23" s="559"/>
      <c r="G23" s="563"/>
      <c r="H23" s="564" t="s">
        <v>583</v>
      </c>
      <c r="I23" s="565"/>
      <c r="J23" s="561"/>
      <c r="K23" s="564" t="s">
        <v>201</v>
      </c>
      <c r="L23" s="565"/>
      <c r="M23" s="565"/>
      <c r="O23" s="417"/>
      <c r="P23" s="417"/>
      <c r="Q23" s="417"/>
    </row>
    <row r="24" spans="1:17" ht="15.75" customHeight="1">
      <c r="A24" s="562"/>
      <c r="B24" s="555" t="s">
        <v>578</v>
      </c>
      <c r="C24" s="556"/>
      <c r="D24" s="557"/>
      <c r="E24" s="555" t="s">
        <v>579</v>
      </c>
      <c r="F24" s="556"/>
      <c r="G24" s="557"/>
      <c r="H24" s="566"/>
      <c r="I24" s="567"/>
      <c r="J24" s="568"/>
      <c r="K24" s="566"/>
      <c r="L24" s="567"/>
      <c r="M24" s="567"/>
      <c r="O24" s="417"/>
      <c r="P24" s="417"/>
      <c r="Q24" s="417"/>
    </row>
    <row r="25" spans="1:17" ht="31.5">
      <c r="A25" s="91" t="s">
        <v>200</v>
      </c>
      <c r="B25" s="92" t="s">
        <v>580</v>
      </c>
      <c r="C25" s="93" t="s">
        <v>581</v>
      </c>
      <c r="D25" s="92" t="s">
        <v>131</v>
      </c>
      <c r="E25" s="93" t="s">
        <v>580</v>
      </c>
      <c r="F25" s="92" t="s">
        <v>581</v>
      </c>
      <c r="G25" s="93" t="s">
        <v>582</v>
      </c>
      <c r="H25" s="92" t="s">
        <v>580</v>
      </c>
      <c r="I25" s="93" t="s">
        <v>581</v>
      </c>
      <c r="J25" s="92" t="s">
        <v>582</v>
      </c>
      <c r="K25" s="93" t="s">
        <v>580</v>
      </c>
      <c r="L25" s="92" t="s">
        <v>581</v>
      </c>
      <c r="M25" s="93" t="s">
        <v>582</v>
      </c>
      <c r="O25" s="417"/>
      <c r="Q25" s="417"/>
    </row>
    <row r="26" spans="1:17" ht="15.75">
      <c r="A26" s="98" t="s">
        <v>192</v>
      </c>
      <c r="B26" s="99">
        <v>2885</v>
      </c>
      <c r="C26" s="99">
        <v>688</v>
      </c>
      <c r="D26" s="99">
        <v>3573</v>
      </c>
      <c r="E26" s="99">
        <v>337</v>
      </c>
      <c r="F26" s="99">
        <v>20</v>
      </c>
      <c r="G26" s="99">
        <v>357</v>
      </c>
      <c r="H26" s="99">
        <v>0</v>
      </c>
      <c r="I26" s="99">
        <v>0</v>
      </c>
      <c r="J26" s="99">
        <v>0</v>
      </c>
      <c r="K26" s="418">
        <v>259325</v>
      </c>
      <c r="L26" s="418">
        <v>240148</v>
      </c>
      <c r="M26" s="419">
        <v>499474</v>
      </c>
      <c r="O26" s="417"/>
      <c r="Q26" s="417"/>
    </row>
    <row r="27" spans="1:17" ht="15.75">
      <c r="A27" s="103" t="s">
        <v>191</v>
      </c>
      <c r="B27" s="99">
        <v>1907</v>
      </c>
      <c r="C27" s="99">
        <v>549</v>
      </c>
      <c r="D27" s="99">
        <v>2456</v>
      </c>
      <c r="E27" s="99">
        <v>298</v>
      </c>
      <c r="F27" s="99">
        <v>20</v>
      </c>
      <c r="G27" s="99">
        <v>318</v>
      </c>
      <c r="H27" s="99">
        <v>0</v>
      </c>
      <c r="I27" s="99">
        <v>0</v>
      </c>
      <c r="J27" s="99">
        <v>0</v>
      </c>
      <c r="K27" s="418">
        <v>235645</v>
      </c>
      <c r="L27" s="418">
        <v>220913</v>
      </c>
      <c r="M27" s="419">
        <v>456559</v>
      </c>
      <c r="O27" s="417"/>
      <c r="Q27" s="417"/>
    </row>
    <row r="28" spans="1:17" ht="15.75">
      <c r="A28" s="104" t="s">
        <v>190</v>
      </c>
      <c r="B28" s="418">
        <v>4792</v>
      </c>
      <c r="C28" s="418">
        <v>1237</v>
      </c>
      <c r="D28" s="418">
        <v>6029</v>
      </c>
      <c r="E28" s="418">
        <v>635</v>
      </c>
      <c r="F28" s="418">
        <v>40</v>
      </c>
      <c r="G28" s="418">
        <v>675</v>
      </c>
      <c r="H28" s="418">
        <v>0</v>
      </c>
      <c r="I28" s="418">
        <v>0</v>
      </c>
      <c r="J28" s="418">
        <v>0</v>
      </c>
      <c r="K28" s="418">
        <v>494970</v>
      </c>
      <c r="L28" s="418">
        <v>461061</v>
      </c>
      <c r="M28" s="419">
        <v>956033</v>
      </c>
      <c r="O28" s="417"/>
      <c r="Q28" s="417"/>
    </row>
    <row r="29" spans="1:17" ht="15.75">
      <c r="A29" s="105" t="s">
        <v>213</v>
      </c>
      <c r="B29" s="418">
        <v>38200</v>
      </c>
      <c r="C29" s="418">
        <v>6225</v>
      </c>
      <c r="D29" s="418">
        <v>44425</v>
      </c>
      <c r="E29" s="418">
        <v>8367</v>
      </c>
      <c r="F29" s="418">
        <v>3261</v>
      </c>
      <c r="G29" s="418">
        <v>11628</v>
      </c>
      <c r="H29" s="418">
        <v>771</v>
      </c>
      <c r="I29" s="418">
        <v>61</v>
      </c>
      <c r="J29" s="418">
        <v>832</v>
      </c>
      <c r="K29" s="418">
        <v>11359247</v>
      </c>
      <c r="L29" s="418">
        <v>10206203</v>
      </c>
      <c r="M29" s="419">
        <v>21565483</v>
      </c>
      <c r="O29" s="417"/>
      <c r="Q29" s="417"/>
    </row>
    <row r="30" spans="1:17">
      <c r="A30" s="149"/>
      <c r="B30" s="150"/>
      <c r="C30" s="150"/>
      <c r="D30" s="150"/>
      <c r="E30" s="150"/>
      <c r="F30" s="150"/>
      <c r="G30" s="150"/>
      <c r="H30" s="150"/>
      <c r="I30" s="150"/>
      <c r="J30" s="150"/>
      <c r="K30" s="150"/>
      <c r="L30" s="150"/>
      <c r="M30" s="150"/>
    </row>
    <row r="31" spans="1:17">
      <c r="A31" s="96" t="s">
        <v>584</v>
      </c>
      <c r="B31" s="150"/>
      <c r="C31" s="150"/>
      <c r="D31" s="150"/>
      <c r="E31" s="150"/>
      <c r="F31" s="150"/>
      <c r="G31" s="150"/>
      <c r="H31" s="150"/>
      <c r="I31" s="150"/>
      <c r="J31" s="150"/>
      <c r="K31" s="150"/>
      <c r="L31" s="150"/>
      <c r="M31" s="150"/>
    </row>
    <row r="32" spans="1:17">
      <c r="A32" s="96" t="s">
        <v>585</v>
      </c>
      <c r="B32" s="150"/>
      <c r="C32" s="150"/>
      <c r="D32" s="150"/>
      <c r="E32" s="150"/>
      <c r="F32" s="150"/>
      <c r="G32" s="150"/>
      <c r="H32" s="150"/>
      <c r="I32" s="150"/>
      <c r="J32" s="150"/>
    </row>
    <row r="33" spans="1:13">
      <c r="A33" s="149"/>
      <c r="B33" s="150"/>
      <c r="C33" s="150"/>
      <c r="D33" s="150"/>
      <c r="E33" s="150"/>
      <c r="F33" s="150"/>
      <c r="G33" s="150"/>
      <c r="H33" s="150"/>
      <c r="I33" s="150"/>
      <c r="J33" s="150"/>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8"/>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sZX1XZAxcXfk4XkYADOOQ2LkE4oeY12eizKm0/Cy6X3Q6IzvV9bgEzKyewiDrr6z6xQAR9TXi7cVm6mlDfSsXQ==" saltValue="zNWdBJfuxq0VFkFj1BHLjw==" spinCount="100000" sheet="1" objects="1" scenarios="1"/>
  <mergeCells count="21">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0" zoomScaleNormal="80" workbookViewId="0">
      <selection sqref="A1:D1"/>
    </sheetView>
  </sheetViews>
  <sheetFormatPr baseColWidth="10" defaultColWidth="9.140625" defaultRowHeight="12.75"/>
  <cols>
    <col min="1" max="1" width="39" style="272" customWidth="1"/>
    <col min="2" max="4" width="27" style="272" customWidth="1"/>
    <col min="5" max="5" width="24.140625" style="272" customWidth="1"/>
    <col min="6" max="16384" width="9.140625" style="169"/>
  </cols>
  <sheetData>
    <row r="1" spans="1:4" ht="34.5" customHeight="1">
      <c r="A1" s="576" t="s">
        <v>451</v>
      </c>
      <c r="B1" s="576"/>
      <c r="C1" s="576"/>
      <c r="D1" s="576"/>
    </row>
    <row r="2" spans="1:4">
      <c r="A2" s="577" t="s">
        <v>212</v>
      </c>
      <c r="B2" s="577"/>
      <c r="C2" s="577"/>
    </row>
    <row r="3" spans="1:4" ht="30.75" customHeight="1" thickBot="1">
      <c r="A3" s="208" t="s">
        <v>562</v>
      </c>
      <c r="B3" s="575" t="s">
        <v>682</v>
      </c>
      <c r="C3" s="575"/>
      <c r="D3" s="575"/>
    </row>
    <row r="4" spans="1:4" ht="30" customHeight="1">
      <c r="A4" s="82" t="s">
        <v>36</v>
      </c>
      <c r="B4" s="165" t="s">
        <v>211</v>
      </c>
      <c r="C4" s="166" t="s">
        <v>210</v>
      </c>
      <c r="D4" s="166" t="s">
        <v>209</v>
      </c>
    </row>
    <row r="5" spans="1:4" ht="15" thickBot="1">
      <c r="A5" s="80" t="s">
        <v>1</v>
      </c>
      <c r="B5" s="176">
        <v>37460</v>
      </c>
      <c r="C5" s="177">
        <v>32030</v>
      </c>
      <c r="D5" s="177">
        <v>5430</v>
      </c>
    </row>
    <row r="6" spans="1:4" ht="15" thickBot="1">
      <c r="A6" s="81" t="s">
        <v>2</v>
      </c>
      <c r="B6" s="178">
        <v>4215</v>
      </c>
      <c r="C6" s="179">
        <v>3865</v>
      </c>
      <c r="D6" s="179">
        <v>350</v>
      </c>
    </row>
    <row r="7" spans="1:4" ht="15" thickBot="1">
      <c r="A7" s="81" t="s">
        <v>3</v>
      </c>
      <c r="B7" s="178">
        <v>2235</v>
      </c>
      <c r="C7" s="179">
        <v>1675</v>
      </c>
      <c r="D7" s="179">
        <v>560</v>
      </c>
    </row>
    <row r="8" spans="1:4" ht="15" thickBot="1">
      <c r="A8" s="81" t="s">
        <v>4</v>
      </c>
      <c r="B8" s="178">
        <v>34235</v>
      </c>
      <c r="C8" s="179">
        <v>26330</v>
      </c>
      <c r="D8" s="179">
        <v>7905</v>
      </c>
    </row>
    <row r="9" spans="1:4" ht="15" thickBot="1">
      <c r="A9" s="81" t="s">
        <v>5</v>
      </c>
      <c r="B9" s="178">
        <v>1240</v>
      </c>
      <c r="C9" s="179">
        <v>880</v>
      </c>
      <c r="D9" s="179">
        <v>360</v>
      </c>
    </row>
    <row r="10" spans="1:4" ht="15" thickBot="1">
      <c r="A10" s="81" t="s">
        <v>6</v>
      </c>
      <c r="B10" s="178">
        <v>6735</v>
      </c>
      <c r="C10" s="179">
        <v>5245</v>
      </c>
      <c r="D10" s="179">
        <v>1490</v>
      </c>
    </row>
    <row r="11" spans="1:4" ht="15" thickBot="1">
      <c r="A11" s="81" t="s">
        <v>7</v>
      </c>
      <c r="B11" s="178">
        <v>480</v>
      </c>
      <c r="C11" s="180">
        <v>335</v>
      </c>
      <c r="D11" s="180">
        <v>145</v>
      </c>
    </row>
    <row r="12" spans="1:4" ht="15" thickBot="1">
      <c r="A12" s="81" t="s">
        <v>8</v>
      </c>
      <c r="B12" s="178">
        <v>1225</v>
      </c>
      <c r="C12" s="179">
        <v>895</v>
      </c>
      <c r="D12" s="179">
        <v>330</v>
      </c>
    </row>
    <row r="13" spans="1:4" ht="15" thickBot="1">
      <c r="A13" s="81" t="s">
        <v>9</v>
      </c>
      <c r="B13" s="178">
        <v>15645</v>
      </c>
      <c r="C13" s="179">
        <v>12010</v>
      </c>
      <c r="D13" s="179">
        <v>3635</v>
      </c>
    </row>
    <row r="14" spans="1:4" ht="15" thickBot="1">
      <c r="A14" s="81" t="s">
        <v>10</v>
      </c>
      <c r="B14" s="178">
        <v>1155</v>
      </c>
      <c r="C14" s="179">
        <v>770</v>
      </c>
      <c r="D14" s="179">
        <v>385</v>
      </c>
    </row>
    <row r="15" spans="1:4" ht="15" thickBot="1">
      <c r="A15" s="81" t="s">
        <v>11</v>
      </c>
      <c r="B15" s="178">
        <v>7555</v>
      </c>
      <c r="C15" s="179">
        <v>6005</v>
      </c>
      <c r="D15" s="179">
        <v>1550</v>
      </c>
    </row>
    <row r="16" spans="1:4" ht="15" thickBot="1">
      <c r="A16" s="81" t="s">
        <v>12</v>
      </c>
      <c r="B16" s="178">
        <v>6420</v>
      </c>
      <c r="C16" s="179">
        <v>5195</v>
      </c>
      <c r="D16" s="179">
        <v>1225</v>
      </c>
    </row>
    <row r="17" spans="1:4" ht="15" thickBot="1">
      <c r="A17" s="81" t="s">
        <v>13</v>
      </c>
      <c r="B17" s="178">
        <v>5440</v>
      </c>
      <c r="C17" s="179">
        <v>3710</v>
      </c>
      <c r="D17" s="179">
        <v>1730</v>
      </c>
    </row>
    <row r="18" spans="1:4" ht="15" thickBot="1">
      <c r="A18" s="81" t="s">
        <v>14</v>
      </c>
      <c r="B18" s="178">
        <v>71695</v>
      </c>
      <c r="C18" s="179">
        <v>61865</v>
      </c>
      <c r="D18" s="179">
        <v>9830</v>
      </c>
    </row>
    <row r="19" spans="1:4" ht="15" thickBot="1">
      <c r="A19" s="81" t="s">
        <v>15</v>
      </c>
      <c r="B19" s="178">
        <v>1965</v>
      </c>
      <c r="C19" s="179">
        <v>1430</v>
      </c>
      <c r="D19" s="179">
        <v>535</v>
      </c>
    </row>
    <row r="20" spans="1:4" ht="15" thickBot="1">
      <c r="A20" s="81" t="s">
        <v>16</v>
      </c>
      <c r="B20" s="178">
        <v>12520</v>
      </c>
      <c r="C20" s="179">
        <v>9735</v>
      </c>
      <c r="D20" s="179">
        <v>2785</v>
      </c>
    </row>
    <row r="21" spans="1:4" ht="15" thickBot="1">
      <c r="A21" s="81" t="s">
        <v>17</v>
      </c>
      <c r="B21" s="178">
        <v>16320</v>
      </c>
      <c r="C21" s="179">
        <v>13390</v>
      </c>
      <c r="D21" s="177">
        <v>2930</v>
      </c>
    </row>
    <row r="22" spans="1:4" ht="15" thickBot="1">
      <c r="A22" s="81" t="s">
        <v>18</v>
      </c>
      <c r="B22" s="178">
        <v>7535</v>
      </c>
      <c r="C22" s="179">
        <v>5025</v>
      </c>
      <c r="D22" s="179">
        <v>2510</v>
      </c>
    </row>
    <row r="23" spans="1:4" ht="15" thickBot="1">
      <c r="A23" s="81" t="s">
        <v>19</v>
      </c>
      <c r="B23" s="178">
        <v>7165</v>
      </c>
      <c r="C23" s="179">
        <v>5935</v>
      </c>
      <c r="D23" s="179">
        <v>1230</v>
      </c>
    </row>
    <row r="24" spans="1:4" ht="15" thickBot="1">
      <c r="A24" s="81" t="s">
        <v>20</v>
      </c>
      <c r="B24" s="178">
        <v>820</v>
      </c>
      <c r="C24" s="179">
        <v>550</v>
      </c>
      <c r="D24" s="179">
        <v>270</v>
      </c>
    </row>
    <row r="25" spans="1:4" ht="15" thickBot="1">
      <c r="A25" s="81" t="s">
        <v>21</v>
      </c>
      <c r="B25" s="178">
        <v>10045</v>
      </c>
      <c r="C25" s="179">
        <v>8135</v>
      </c>
      <c r="D25" s="179">
        <v>1910</v>
      </c>
    </row>
    <row r="26" spans="1:4" ht="15" thickBot="1">
      <c r="A26" s="81" t="s">
        <v>22</v>
      </c>
      <c r="B26" s="178">
        <v>151140</v>
      </c>
      <c r="C26" s="179">
        <v>137435</v>
      </c>
      <c r="D26" s="179">
        <v>13705</v>
      </c>
    </row>
    <row r="27" spans="1:4" ht="15" thickBot="1">
      <c r="A27" s="81" t="s">
        <v>23</v>
      </c>
      <c r="B27" s="178">
        <v>3515</v>
      </c>
      <c r="C27" s="179">
        <v>2430</v>
      </c>
      <c r="D27" s="180">
        <v>1085</v>
      </c>
    </row>
    <row r="28" spans="1:4" ht="15" thickBot="1">
      <c r="A28" s="81" t="s">
        <v>24</v>
      </c>
      <c r="B28" s="178">
        <v>4175</v>
      </c>
      <c r="C28" s="179">
        <v>3130</v>
      </c>
      <c r="D28" s="179">
        <v>1045</v>
      </c>
    </row>
    <row r="29" spans="1:4" ht="15" thickBot="1">
      <c r="A29" s="81" t="s">
        <v>25</v>
      </c>
      <c r="B29" s="178">
        <v>1790</v>
      </c>
      <c r="C29" s="179">
        <v>1240</v>
      </c>
      <c r="D29" s="179">
        <v>550</v>
      </c>
    </row>
    <row r="30" spans="1:4" ht="15" thickBot="1">
      <c r="A30" s="81" t="s">
        <v>26</v>
      </c>
      <c r="B30" s="178">
        <v>1160</v>
      </c>
      <c r="C30" s="179">
        <v>830</v>
      </c>
      <c r="D30" s="179">
        <v>330</v>
      </c>
    </row>
    <row r="31" spans="1:4" ht="15" thickBot="1">
      <c r="A31" s="81" t="s">
        <v>27</v>
      </c>
      <c r="B31" s="178">
        <v>6795</v>
      </c>
      <c r="C31" s="179">
        <v>5285</v>
      </c>
      <c r="D31" s="179">
        <v>1510</v>
      </c>
    </row>
    <row r="32" spans="1:4" ht="15" thickBot="1">
      <c r="A32" s="81" t="s">
        <v>28</v>
      </c>
      <c r="B32" s="181">
        <v>480</v>
      </c>
      <c r="C32" s="180">
        <v>325</v>
      </c>
      <c r="D32" s="179">
        <v>155</v>
      </c>
    </row>
    <row r="33" spans="1:4" ht="15" thickBot="1">
      <c r="A33" s="81" t="s">
        <v>29</v>
      </c>
      <c r="B33" s="178">
        <v>2180</v>
      </c>
      <c r="C33" s="179">
        <v>1460</v>
      </c>
      <c r="D33" s="179">
        <v>720</v>
      </c>
    </row>
    <row r="34" spans="1:4" ht="15" thickBot="1">
      <c r="A34" s="81" t="s">
        <v>30</v>
      </c>
      <c r="B34" s="178">
        <v>1775</v>
      </c>
      <c r="C34" s="179">
        <v>1220</v>
      </c>
      <c r="D34" s="179">
        <v>555</v>
      </c>
    </row>
    <row r="35" spans="1:4" ht="15" thickBot="1">
      <c r="A35" s="81" t="s">
        <v>31</v>
      </c>
      <c r="B35" s="181">
        <v>615</v>
      </c>
      <c r="C35" s="180">
        <v>480</v>
      </c>
      <c r="D35" s="179">
        <v>135</v>
      </c>
    </row>
    <row r="36" spans="1:4" ht="14.25">
      <c r="A36" s="82" t="s">
        <v>215</v>
      </c>
      <c r="B36" s="182">
        <v>425730</v>
      </c>
      <c r="C36" s="183">
        <v>358845</v>
      </c>
      <c r="D36" s="183">
        <v>66885</v>
      </c>
    </row>
    <row r="37" spans="1:4">
      <c r="B37" s="185"/>
      <c r="C37" s="185"/>
      <c r="D37" s="185"/>
    </row>
    <row r="38" spans="1:4" ht="12.75" customHeight="1">
      <c r="A38" s="578" t="s">
        <v>723</v>
      </c>
      <c r="B38" s="578"/>
      <c r="C38" s="578"/>
      <c r="D38" s="185"/>
    </row>
    <row r="39" spans="1:4">
      <c r="A39" s="578"/>
      <c r="B39" s="578"/>
      <c r="C39" s="578"/>
      <c r="D39" s="185"/>
    </row>
    <row r="40" spans="1:4">
      <c r="A40" s="578"/>
      <c r="B40" s="578"/>
      <c r="C40" s="578"/>
      <c r="D40" s="185"/>
    </row>
    <row r="41" spans="1:4">
      <c r="A41" s="578"/>
      <c r="B41" s="578"/>
      <c r="C41" s="578"/>
      <c r="D41" s="185"/>
    </row>
    <row r="42" spans="1:4">
      <c r="A42" s="578"/>
      <c r="B42" s="578"/>
      <c r="C42" s="578"/>
      <c r="D42" s="185"/>
    </row>
    <row r="43" spans="1:4">
      <c r="A43" s="578"/>
      <c r="B43" s="578"/>
      <c r="C43" s="578"/>
      <c r="D43" s="185"/>
    </row>
    <row r="44" spans="1:4">
      <c r="A44" s="578"/>
      <c r="B44" s="578"/>
      <c r="C44" s="578"/>
      <c r="D44" s="185"/>
    </row>
    <row r="45" spans="1:4">
      <c r="A45" s="578"/>
      <c r="B45" s="578"/>
      <c r="C45" s="578"/>
    </row>
    <row r="46" spans="1:4">
      <c r="A46" s="578"/>
      <c r="B46" s="578"/>
      <c r="C46" s="578"/>
    </row>
    <row r="47" spans="1:4">
      <c r="A47" s="578"/>
      <c r="B47" s="578"/>
      <c r="C47" s="578"/>
    </row>
    <row r="48" spans="1:4">
      <c r="A48" s="578"/>
      <c r="B48" s="578"/>
      <c r="C48" s="578"/>
      <c r="D48" s="185"/>
    </row>
    <row r="49" spans="1:5">
      <c r="A49" s="578"/>
      <c r="B49" s="578"/>
      <c r="C49" s="578"/>
    </row>
    <row r="50" spans="1:5">
      <c r="C50" s="185"/>
      <c r="D50" s="185"/>
    </row>
    <row r="52" spans="1:5" ht="15">
      <c r="A52" s="579" t="s">
        <v>596</v>
      </c>
      <c r="B52" s="579"/>
      <c r="C52" s="579"/>
      <c r="D52" s="579"/>
      <c r="E52" s="579"/>
    </row>
    <row r="53" spans="1:5">
      <c r="A53" s="577" t="s">
        <v>212</v>
      </c>
      <c r="B53" s="577"/>
    </row>
    <row r="54" spans="1:5" s="184" customFormat="1" ht="47.25" customHeight="1">
      <c r="A54" s="208" t="s">
        <v>563</v>
      </c>
      <c r="B54" s="208"/>
      <c r="C54" s="468" t="s">
        <v>732</v>
      </c>
      <c r="D54" s="273" t="s">
        <v>682</v>
      </c>
      <c r="E54" s="273" t="s">
        <v>452</v>
      </c>
    </row>
    <row r="55" spans="1:5" ht="15">
      <c r="A55" s="574" t="s">
        <v>428</v>
      </c>
      <c r="B55" s="574"/>
      <c r="C55" s="469"/>
    </row>
    <row r="56" spans="1:5" ht="29.25" customHeight="1">
      <c r="A56" s="569" t="s">
        <v>440</v>
      </c>
      <c r="B56" s="569"/>
      <c r="C56" s="308">
        <v>10560</v>
      </c>
      <c r="D56" s="308">
        <v>10480</v>
      </c>
      <c r="E56" s="356">
        <v>-0.75757575757575757</v>
      </c>
    </row>
    <row r="57" spans="1:5" ht="15" customHeight="1">
      <c r="A57" s="569" t="s">
        <v>597</v>
      </c>
      <c r="B57" s="569"/>
      <c r="C57" s="305">
        <v>105</v>
      </c>
      <c r="D57" s="305">
        <v>105</v>
      </c>
      <c r="E57" s="357">
        <v>0</v>
      </c>
    </row>
    <row r="58" spans="1:5" ht="15" customHeight="1">
      <c r="A58" s="569" t="s">
        <v>598</v>
      </c>
      <c r="B58" s="569"/>
      <c r="C58" s="308">
        <v>4605</v>
      </c>
      <c r="D58" s="308">
        <v>4565</v>
      </c>
      <c r="E58" s="357">
        <v>-0.86862106406080353</v>
      </c>
    </row>
    <row r="59" spans="1:5" ht="29.25" customHeight="1">
      <c r="A59" s="569" t="s">
        <v>599</v>
      </c>
      <c r="B59" s="569"/>
      <c r="C59" s="305">
        <v>525</v>
      </c>
      <c r="D59" s="305">
        <v>525</v>
      </c>
      <c r="E59" s="357">
        <v>0</v>
      </c>
    </row>
    <row r="60" spans="1:5" ht="43.5" customHeight="1">
      <c r="A60" s="569" t="s">
        <v>600</v>
      </c>
      <c r="B60" s="569"/>
      <c r="C60" s="305">
        <v>1630</v>
      </c>
      <c r="D60" s="305">
        <v>1645</v>
      </c>
      <c r="E60" s="357">
        <v>0.92024539877300615</v>
      </c>
    </row>
    <row r="61" spans="1:5" ht="15" customHeight="1">
      <c r="A61" s="569" t="s">
        <v>601</v>
      </c>
      <c r="B61" s="569"/>
      <c r="C61" s="305">
        <v>125</v>
      </c>
      <c r="D61" s="305">
        <v>125</v>
      </c>
      <c r="E61" s="357">
        <v>0</v>
      </c>
    </row>
    <row r="62" spans="1:5" ht="43.5" customHeight="1">
      <c r="A62" s="569" t="s">
        <v>602</v>
      </c>
      <c r="B62" s="569"/>
      <c r="C62" s="305">
        <v>245</v>
      </c>
      <c r="D62" s="305">
        <v>255</v>
      </c>
      <c r="E62" s="357">
        <v>4.0816326530612246</v>
      </c>
    </row>
    <row r="63" spans="1:5" ht="15" customHeight="1">
      <c r="A63" s="569" t="s">
        <v>603</v>
      </c>
      <c r="B63" s="569"/>
      <c r="C63" s="305">
        <v>50</v>
      </c>
      <c r="D63" s="305">
        <v>50</v>
      </c>
      <c r="E63" s="357">
        <v>0</v>
      </c>
    </row>
    <row r="64" spans="1:5" ht="15" customHeight="1">
      <c r="A64" s="569" t="s">
        <v>604</v>
      </c>
      <c r="B64" s="569"/>
      <c r="C64" s="305">
        <v>980</v>
      </c>
      <c r="D64" s="305">
        <v>975</v>
      </c>
      <c r="E64" s="357">
        <v>-0.51020408163265307</v>
      </c>
    </row>
    <row r="65" spans="1:5" ht="15" customHeight="1">
      <c r="A65" s="569" t="s">
        <v>605</v>
      </c>
      <c r="B65" s="569"/>
      <c r="C65" s="305">
        <v>1950</v>
      </c>
      <c r="D65" s="305">
        <v>1890</v>
      </c>
      <c r="E65" s="357">
        <v>-3.0769230769230771</v>
      </c>
    </row>
    <row r="66" spans="1:5" ht="29.25" customHeight="1">
      <c r="A66" s="569" t="s">
        <v>606</v>
      </c>
      <c r="B66" s="569"/>
      <c r="C66" s="305">
        <v>35</v>
      </c>
      <c r="D66" s="305">
        <v>30</v>
      </c>
      <c r="E66" s="357">
        <v>-14.285714285714285</v>
      </c>
    </row>
    <row r="67" spans="1:5" ht="15" customHeight="1">
      <c r="A67" s="569" t="s">
        <v>607</v>
      </c>
      <c r="B67" s="569"/>
      <c r="C67" s="305">
        <v>115</v>
      </c>
      <c r="D67" s="305">
        <v>110</v>
      </c>
      <c r="E67" s="357">
        <v>-4.3478260869565215</v>
      </c>
    </row>
    <row r="68" spans="1:5" ht="29.25" customHeight="1">
      <c r="A68" s="569" t="s">
        <v>608</v>
      </c>
      <c r="B68" s="569"/>
      <c r="C68" s="305">
        <v>350</v>
      </c>
      <c r="D68" s="305">
        <v>350</v>
      </c>
      <c r="E68" s="357">
        <v>0</v>
      </c>
    </row>
    <row r="69" spans="1:5" ht="29.25" customHeight="1">
      <c r="A69" s="569" t="s">
        <v>609</v>
      </c>
      <c r="B69" s="569"/>
      <c r="C69" s="305">
        <v>140</v>
      </c>
      <c r="D69" s="305">
        <v>140</v>
      </c>
      <c r="E69" s="357">
        <v>0</v>
      </c>
    </row>
    <row r="70" spans="1:5" ht="29.25" customHeight="1">
      <c r="A70" s="569" t="s">
        <v>610</v>
      </c>
      <c r="B70" s="569"/>
      <c r="C70" s="305">
        <v>2260</v>
      </c>
      <c r="D70" s="305">
        <v>2275</v>
      </c>
      <c r="E70" s="357">
        <v>0.66371681415929207</v>
      </c>
    </row>
    <row r="71" spans="1:5" ht="15" customHeight="1">
      <c r="A71" s="569" t="s">
        <v>611</v>
      </c>
      <c r="B71" s="569"/>
      <c r="C71" s="305">
        <v>515</v>
      </c>
      <c r="D71" s="305">
        <v>520</v>
      </c>
      <c r="E71" s="357">
        <v>0.97087378640776689</v>
      </c>
    </row>
    <row r="72" spans="1:5" ht="29.25" customHeight="1">
      <c r="A72" s="569" t="s">
        <v>612</v>
      </c>
      <c r="B72" s="569"/>
      <c r="C72" s="305">
        <v>4500</v>
      </c>
      <c r="D72" s="305">
        <v>4490</v>
      </c>
      <c r="E72" s="357">
        <v>-0.22222222222222221</v>
      </c>
    </row>
    <row r="73" spans="1:5" ht="29.25" customHeight="1">
      <c r="A73" s="569" t="s">
        <v>101</v>
      </c>
      <c r="B73" s="569"/>
      <c r="C73" s="305">
        <v>28375</v>
      </c>
      <c r="D73" s="305">
        <v>27770</v>
      </c>
      <c r="E73" s="357">
        <v>-2.1321585903083702</v>
      </c>
    </row>
    <row r="74" spans="1:5" ht="15" customHeight="1">
      <c r="A74" s="569" t="s">
        <v>613</v>
      </c>
      <c r="B74" s="569"/>
      <c r="C74" s="305">
        <v>74140</v>
      </c>
      <c r="D74" s="305">
        <v>74665</v>
      </c>
      <c r="E74" s="357">
        <v>0.70811977340167254</v>
      </c>
    </row>
    <row r="75" spans="1:5" ht="43.5" customHeight="1">
      <c r="A75" s="569" t="s">
        <v>614</v>
      </c>
      <c r="B75" s="569"/>
      <c r="C75" s="309">
        <v>24145</v>
      </c>
      <c r="D75" s="309">
        <v>24170</v>
      </c>
      <c r="E75" s="357">
        <v>0.10354110581901013</v>
      </c>
    </row>
    <row r="76" spans="1:5" s="416" customFormat="1" ht="43.5" customHeight="1">
      <c r="A76" s="569" t="s">
        <v>102</v>
      </c>
      <c r="B76" s="569"/>
      <c r="C76" s="424">
        <v>72580</v>
      </c>
      <c r="D76" s="424">
        <v>72260</v>
      </c>
      <c r="E76" s="357">
        <v>-0.44089280793607061</v>
      </c>
    </row>
    <row r="77" spans="1:5" s="416" customFormat="1" ht="43.5" customHeight="1">
      <c r="A77" s="569" t="s">
        <v>615</v>
      </c>
      <c r="B77" s="569"/>
      <c r="C77" s="424">
        <v>2785</v>
      </c>
      <c r="D77" s="424">
        <v>2285</v>
      </c>
      <c r="E77" s="357">
        <v>-17.953321364452425</v>
      </c>
    </row>
    <row r="78" spans="1:5" s="416" customFormat="1" ht="43.5" customHeight="1">
      <c r="A78" s="569" t="s">
        <v>462</v>
      </c>
      <c r="B78" s="569"/>
      <c r="C78" s="424">
        <v>580</v>
      </c>
      <c r="D78" s="424">
        <v>575</v>
      </c>
      <c r="E78" s="357">
        <v>-0.86206896551724133</v>
      </c>
    </row>
    <row r="79" spans="1:5" s="416" customFormat="1" ht="43.5" customHeight="1">
      <c r="A79" s="569" t="s">
        <v>463</v>
      </c>
      <c r="B79" s="569"/>
      <c r="C79" s="424">
        <v>4730</v>
      </c>
      <c r="D79" s="424">
        <v>4735</v>
      </c>
      <c r="E79" s="357">
        <v>0.10570824524312897</v>
      </c>
    </row>
    <row r="80" spans="1:5" s="416" customFormat="1" ht="43.5" customHeight="1">
      <c r="A80" s="569" t="s">
        <v>616</v>
      </c>
      <c r="B80" s="569"/>
      <c r="C80" s="424">
        <v>4445</v>
      </c>
      <c r="D80" s="424">
        <v>4430</v>
      </c>
      <c r="E80" s="357">
        <v>-0.33745781777277839</v>
      </c>
    </row>
    <row r="81" spans="1:5" s="416" customFormat="1" ht="43.5" customHeight="1">
      <c r="A81" s="569" t="s">
        <v>271</v>
      </c>
      <c r="B81" s="569"/>
      <c r="C81" s="424">
        <v>4640</v>
      </c>
      <c r="D81" s="424">
        <v>4650</v>
      </c>
      <c r="E81" s="357">
        <v>0.21551724137931033</v>
      </c>
    </row>
    <row r="82" spans="1:5" s="416" customFormat="1" ht="43.5" customHeight="1">
      <c r="A82" s="569" t="s">
        <v>617</v>
      </c>
      <c r="B82" s="569"/>
      <c r="C82" s="424">
        <v>10760</v>
      </c>
      <c r="D82" s="424">
        <v>10750</v>
      </c>
      <c r="E82" s="357">
        <v>-9.2936802973977689E-2</v>
      </c>
    </row>
    <row r="83" spans="1:5" s="416" customFormat="1" ht="43.5" customHeight="1">
      <c r="A83" s="569" t="s">
        <v>464</v>
      </c>
      <c r="B83" s="569"/>
      <c r="C83" s="424">
        <v>2335</v>
      </c>
      <c r="D83" s="424">
        <v>2295</v>
      </c>
      <c r="E83" s="357">
        <v>-1.7130620985010707</v>
      </c>
    </row>
    <row r="84" spans="1:5" s="416" customFormat="1" ht="43.5" customHeight="1">
      <c r="A84" s="569" t="s">
        <v>618</v>
      </c>
      <c r="B84" s="569"/>
      <c r="C84" s="424">
        <v>5855</v>
      </c>
      <c r="D84" s="424">
        <v>5770</v>
      </c>
      <c r="E84" s="357">
        <v>-1.4517506404782237</v>
      </c>
    </row>
    <row r="85" spans="1:5" s="416" customFormat="1" ht="43.5" customHeight="1">
      <c r="A85" s="569" t="s">
        <v>619</v>
      </c>
      <c r="B85" s="569"/>
      <c r="C85" s="424">
        <v>36440</v>
      </c>
      <c r="D85" s="424">
        <v>35990</v>
      </c>
      <c r="E85" s="357">
        <v>-1.2349066959385291</v>
      </c>
    </row>
    <row r="86" spans="1:5" s="416" customFormat="1" ht="43.5" customHeight="1">
      <c r="A86" s="569" t="s">
        <v>443</v>
      </c>
      <c r="B86" s="569"/>
      <c r="C86" s="424">
        <v>21640</v>
      </c>
      <c r="D86" s="424">
        <v>21430</v>
      </c>
      <c r="E86" s="357">
        <v>-0.97042513863216262</v>
      </c>
    </row>
    <row r="87" spans="1:5" s="416" customFormat="1" ht="43.5" customHeight="1">
      <c r="A87" s="569" t="s">
        <v>444</v>
      </c>
      <c r="B87" s="569"/>
      <c r="C87" s="424">
        <v>32095</v>
      </c>
      <c r="D87" s="424">
        <v>30070</v>
      </c>
      <c r="E87" s="357">
        <v>-6.3093939866022737</v>
      </c>
    </row>
    <row r="88" spans="1:5" s="416" customFormat="1" ht="43.5" customHeight="1">
      <c r="A88" s="569" t="s">
        <v>487</v>
      </c>
      <c r="B88" s="569"/>
      <c r="C88" s="424">
        <v>31155</v>
      </c>
      <c r="D88" s="424">
        <v>31225</v>
      </c>
      <c r="E88" s="357">
        <v>0.22468303643074947</v>
      </c>
    </row>
    <row r="89" spans="1:5" s="416" customFormat="1" ht="43.5" customHeight="1">
      <c r="A89" s="569" t="s">
        <v>465</v>
      </c>
      <c r="B89" s="569"/>
      <c r="C89" s="424">
        <v>14915</v>
      </c>
      <c r="D89" s="424">
        <v>14985</v>
      </c>
      <c r="E89" s="357">
        <v>0.46932618169627888</v>
      </c>
    </row>
    <row r="90" spans="1:5" s="416" customFormat="1" ht="43.5" customHeight="1">
      <c r="A90" s="569" t="s">
        <v>620</v>
      </c>
      <c r="B90" s="569"/>
      <c r="C90" s="424">
        <v>10610</v>
      </c>
      <c r="D90" s="424">
        <v>10895</v>
      </c>
      <c r="E90" s="357">
        <v>2.6861451460885957</v>
      </c>
    </row>
    <row r="91" spans="1:5" s="416" customFormat="1" ht="43.5" customHeight="1">
      <c r="A91" s="569" t="s">
        <v>621</v>
      </c>
      <c r="B91" s="569"/>
      <c r="C91" s="424">
        <v>13815</v>
      </c>
      <c r="D91" s="424">
        <v>13720</v>
      </c>
      <c r="E91" s="357">
        <v>-0.68765834238146939</v>
      </c>
    </row>
    <row r="92" spans="1:5" s="416" customFormat="1" ht="43.5" customHeight="1">
      <c r="A92" s="569" t="s">
        <v>445</v>
      </c>
      <c r="B92" s="569"/>
      <c r="C92" s="424">
        <v>4490</v>
      </c>
      <c r="D92" s="424">
        <v>4500</v>
      </c>
      <c r="E92" s="357">
        <v>0.22271714922048996</v>
      </c>
    </row>
    <row r="93" spans="1:5" s="416" customFormat="1" ht="43.5" customHeight="1">
      <c r="A93" s="569" t="s">
        <v>446</v>
      </c>
      <c r="B93" s="569"/>
      <c r="C93" s="424">
        <v>30</v>
      </c>
      <c r="D93" s="424">
        <v>30</v>
      </c>
      <c r="E93" s="357">
        <v>0</v>
      </c>
    </row>
    <row r="94" spans="1:5" ht="29.25" customHeight="1">
      <c r="A94" s="569" t="s">
        <v>622</v>
      </c>
      <c r="B94" s="569"/>
      <c r="C94" s="310">
        <v>0</v>
      </c>
      <c r="D94" s="310">
        <v>0</v>
      </c>
      <c r="E94" s="357" t="s">
        <v>623</v>
      </c>
    </row>
    <row r="95" spans="1:5" ht="15" customHeight="1">
      <c r="A95" s="571" t="s">
        <v>429</v>
      </c>
      <c r="B95" s="571"/>
      <c r="C95" s="307">
        <v>429250</v>
      </c>
      <c r="D95" s="307">
        <v>425730</v>
      </c>
      <c r="E95" s="358">
        <v>-0.82003494467093774</v>
      </c>
    </row>
    <row r="96" spans="1:5">
      <c r="A96" s="572" t="s">
        <v>208</v>
      </c>
      <c r="B96" s="572"/>
      <c r="C96" s="572"/>
      <c r="D96" s="185"/>
    </row>
    <row r="97" spans="1:12">
      <c r="A97" s="572" t="s">
        <v>430</v>
      </c>
      <c r="B97" s="572"/>
      <c r="C97" s="572"/>
      <c r="D97" s="185"/>
      <c r="E97" s="185"/>
      <c r="G97" s="185"/>
    </row>
    <row r="98" spans="1:12" ht="12.75" customHeight="1">
      <c r="A98" s="573" t="s">
        <v>625</v>
      </c>
      <c r="B98" s="573"/>
      <c r="C98" s="573"/>
      <c r="E98" s="185"/>
      <c r="H98" s="185"/>
      <c r="I98" s="185"/>
    </row>
    <row r="99" spans="1:12" ht="30.75" customHeight="1">
      <c r="A99" s="570" t="s">
        <v>624</v>
      </c>
      <c r="B99" s="570"/>
      <c r="C99" s="570"/>
      <c r="E99" s="185"/>
      <c r="G99" s="185"/>
      <c r="H99" s="185"/>
      <c r="I99" s="185"/>
    </row>
    <row r="100" spans="1:12">
      <c r="A100" s="260" t="s">
        <v>418</v>
      </c>
      <c r="H100" s="185"/>
    </row>
    <row r="101" spans="1:12" ht="15">
      <c r="B101" s="271"/>
    </row>
    <row r="102" spans="1:12" ht="15">
      <c r="A102" s="2" t="s">
        <v>207</v>
      </c>
      <c r="B102" s="271"/>
      <c r="H102" s="185"/>
    </row>
    <row r="103" spans="1:12" ht="15">
      <c r="A103" s="2" t="s">
        <v>41</v>
      </c>
      <c r="B103" s="271"/>
    </row>
    <row r="105" spans="1:12">
      <c r="J105" s="185"/>
      <c r="K105" s="185"/>
      <c r="L105" s="185"/>
    </row>
    <row r="106" spans="1:12">
      <c r="D106" s="185"/>
    </row>
    <row r="109" spans="1:12">
      <c r="J109" s="185"/>
    </row>
    <row r="111" spans="1:12">
      <c r="G111" s="185"/>
    </row>
    <row r="114" spans="5:8">
      <c r="H114" s="185"/>
    </row>
    <row r="124" spans="5:8">
      <c r="E124" s="186"/>
    </row>
  </sheetData>
  <sheetProtection algorithmName="SHA-512" hashValue="j8SI3ogN3WoiDjwLDKDeQahoJW6gS7i6v9pxqy3t0Cspxh+a0XDc2VB/W/s2j84zPQk+pFcaiq6WGaHFi7r1yA==" saltValue="gBrxx7AhnbI9SAr92dVg6g=="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Normal="100" workbookViewId="0">
      <selection sqref="A1:B1"/>
    </sheetView>
  </sheetViews>
  <sheetFormatPr baseColWidth="10" defaultRowHeight="15"/>
  <cols>
    <col min="1" max="1" width="58.140625" customWidth="1"/>
    <col min="2" max="2" width="24.5703125" customWidth="1"/>
  </cols>
  <sheetData>
    <row r="1" spans="1:2" ht="53.25" customHeight="1">
      <c r="A1" s="582" t="s">
        <v>454</v>
      </c>
      <c r="B1" s="582"/>
    </row>
    <row r="2" spans="1:2" ht="15.75" thickBot="1">
      <c r="A2" s="577" t="s">
        <v>415</v>
      </c>
      <c r="B2" s="583"/>
    </row>
    <row r="3" spans="1:2" ht="15.75" thickBot="1">
      <c r="A3" s="82" t="s">
        <v>416</v>
      </c>
      <c r="B3" s="229" t="s">
        <v>680</v>
      </c>
    </row>
    <row r="4" spans="1:2" ht="20.25" customHeight="1" thickBot="1">
      <c r="A4" s="201" t="s">
        <v>440</v>
      </c>
      <c r="B4" s="171">
        <v>958</v>
      </c>
    </row>
    <row r="5" spans="1:2" ht="57.75" thickBot="1">
      <c r="A5" s="201" t="s">
        <v>441</v>
      </c>
      <c r="B5" s="172">
        <v>1304</v>
      </c>
    </row>
    <row r="6" spans="1:2" ht="25.5" customHeight="1" thickBot="1">
      <c r="A6" s="201" t="s">
        <v>101</v>
      </c>
      <c r="B6" s="172">
        <v>2675</v>
      </c>
    </row>
    <row r="7" spans="1:2" ht="25.5" customHeight="1" thickBot="1">
      <c r="A7" s="201" t="s">
        <v>442</v>
      </c>
      <c r="B7" s="172">
        <v>22922</v>
      </c>
    </row>
    <row r="8" spans="1:2" s="278" customFormat="1" ht="29.25" thickBot="1">
      <c r="A8" s="200" t="s">
        <v>467</v>
      </c>
      <c r="B8" s="172">
        <v>899</v>
      </c>
    </row>
    <row r="9" spans="1:2" s="278" customFormat="1" ht="29.25" thickBot="1">
      <c r="A9" s="200" t="s">
        <v>468</v>
      </c>
      <c r="B9" s="172">
        <v>1476</v>
      </c>
    </row>
    <row r="10" spans="1:2" s="278" customFormat="1" ht="29.25" thickBot="1">
      <c r="A10" s="200" t="s">
        <v>469</v>
      </c>
      <c r="B10" s="172">
        <v>3933</v>
      </c>
    </row>
    <row r="11" spans="1:2" s="278" customFormat="1" ht="15.75" thickBot="1">
      <c r="A11" s="200" t="s">
        <v>470</v>
      </c>
      <c r="B11" s="172">
        <v>1456</v>
      </c>
    </row>
    <row r="12" spans="1:2" s="278" customFormat="1" ht="15.75" thickBot="1">
      <c r="A12" s="200" t="s">
        <v>471</v>
      </c>
      <c r="B12" s="172">
        <v>78</v>
      </c>
    </row>
    <row r="13" spans="1:2" s="278" customFormat="1" ht="15.75" thickBot="1">
      <c r="A13" s="200" t="s">
        <v>472</v>
      </c>
      <c r="B13" s="172">
        <v>17</v>
      </c>
    </row>
    <row r="14" spans="1:2" s="278" customFormat="1" ht="15.75" thickBot="1">
      <c r="A14" s="200" t="s">
        <v>473</v>
      </c>
      <c r="B14" s="172">
        <v>238</v>
      </c>
    </row>
    <row r="15" spans="1:2" s="278" customFormat="1" ht="15.75" thickBot="1">
      <c r="A15" s="200" t="s">
        <v>474</v>
      </c>
      <c r="B15" s="172">
        <v>56</v>
      </c>
    </row>
    <row r="16" spans="1:2" s="278" customFormat="1" ht="15.75" thickBot="1">
      <c r="A16" s="200" t="s">
        <v>102</v>
      </c>
      <c r="B16" s="172">
        <v>4719</v>
      </c>
    </row>
    <row r="17" spans="1:2" s="278" customFormat="1" ht="15.75" thickBot="1">
      <c r="A17" s="200" t="s">
        <v>475</v>
      </c>
      <c r="B17" s="172">
        <v>37</v>
      </c>
    </row>
    <row r="18" spans="1:2" s="278" customFormat="1" ht="57.75" thickBot="1">
      <c r="A18" s="200" t="s">
        <v>476</v>
      </c>
      <c r="B18" s="172">
        <v>159</v>
      </c>
    </row>
    <row r="19" spans="1:2" s="278" customFormat="1" ht="15.75" thickBot="1">
      <c r="A19" s="200" t="s">
        <v>462</v>
      </c>
      <c r="B19" s="172">
        <v>55</v>
      </c>
    </row>
    <row r="20" spans="1:2" s="278" customFormat="1" ht="43.5" thickBot="1">
      <c r="A20" s="200" t="s">
        <v>463</v>
      </c>
      <c r="B20" s="172">
        <v>309</v>
      </c>
    </row>
    <row r="21" spans="1:2" s="278" customFormat="1" ht="29.25" thickBot="1">
      <c r="A21" s="200" t="s">
        <v>477</v>
      </c>
      <c r="B21" s="172">
        <v>51</v>
      </c>
    </row>
    <row r="22" spans="1:2" s="278" customFormat="1" ht="29.25" thickBot="1">
      <c r="A22" s="200" t="s">
        <v>478</v>
      </c>
      <c r="B22" s="172">
        <v>45</v>
      </c>
    </row>
    <row r="23" spans="1:2" s="278" customFormat="1" ht="29.25" thickBot="1">
      <c r="A23" s="200" t="s">
        <v>479</v>
      </c>
      <c r="B23" s="172">
        <v>259</v>
      </c>
    </row>
    <row r="24" spans="1:2" s="278" customFormat="1" ht="15.75" thickBot="1">
      <c r="A24" s="200" t="s">
        <v>271</v>
      </c>
      <c r="B24" s="172">
        <v>909</v>
      </c>
    </row>
    <row r="25" spans="1:2" s="278" customFormat="1" ht="43.5" thickBot="1">
      <c r="A25" s="200" t="s">
        <v>480</v>
      </c>
      <c r="B25" s="172">
        <v>1136</v>
      </c>
    </row>
    <row r="26" spans="1:2" s="278" customFormat="1" ht="29.25" thickBot="1">
      <c r="A26" s="200" t="s">
        <v>481</v>
      </c>
      <c r="B26" s="172">
        <v>282</v>
      </c>
    </row>
    <row r="27" spans="1:2" s="278" customFormat="1" ht="15.75" thickBot="1">
      <c r="A27" s="200" t="s">
        <v>464</v>
      </c>
      <c r="B27" s="172">
        <v>50</v>
      </c>
    </row>
    <row r="28" spans="1:2" s="278" customFormat="1" ht="15.75" thickBot="1">
      <c r="A28" s="200" t="s">
        <v>482</v>
      </c>
      <c r="B28" s="172">
        <v>184</v>
      </c>
    </row>
    <row r="29" spans="1:2" s="278" customFormat="1" ht="29.25" thickBot="1">
      <c r="A29" s="200" t="s">
        <v>483</v>
      </c>
      <c r="B29" s="172">
        <v>289</v>
      </c>
    </row>
    <row r="30" spans="1:2" s="278" customFormat="1" ht="15.75" thickBot="1">
      <c r="A30" s="200" t="s">
        <v>273</v>
      </c>
      <c r="B30" s="172">
        <v>273</v>
      </c>
    </row>
    <row r="31" spans="1:2" s="278" customFormat="1" ht="15.75" thickBot="1">
      <c r="A31" s="200" t="s">
        <v>484</v>
      </c>
      <c r="B31" s="172">
        <v>44</v>
      </c>
    </row>
    <row r="32" spans="1:2" s="278" customFormat="1" ht="43.5" thickBot="1">
      <c r="A32" s="200" t="s">
        <v>485</v>
      </c>
      <c r="B32" s="172">
        <v>203</v>
      </c>
    </row>
    <row r="33" spans="1:9" s="278" customFormat="1" ht="57.75" thickBot="1">
      <c r="A33" s="200" t="s">
        <v>486</v>
      </c>
      <c r="B33" s="172">
        <v>1057</v>
      </c>
    </row>
    <row r="34" spans="1:9" s="278" customFormat="1" ht="29.25" thickBot="1">
      <c r="A34" s="200" t="s">
        <v>443</v>
      </c>
      <c r="B34" s="172">
        <v>0</v>
      </c>
    </row>
    <row r="35" spans="1:9" s="278" customFormat="1" ht="15.75" thickBot="1">
      <c r="A35" s="200" t="s">
        <v>444</v>
      </c>
      <c r="B35" s="172">
        <v>721</v>
      </c>
    </row>
    <row r="36" spans="1:9" s="278" customFormat="1" ht="15.75" thickBot="1">
      <c r="A36" s="200" t="s">
        <v>487</v>
      </c>
      <c r="B36" s="172">
        <v>821</v>
      </c>
    </row>
    <row r="37" spans="1:9" s="278" customFormat="1" ht="15.75" thickBot="1">
      <c r="A37" s="200" t="s">
        <v>465</v>
      </c>
      <c r="B37" s="172">
        <v>212</v>
      </c>
    </row>
    <row r="38" spans="1:9" s="278" customFormat="1" ht="57.75" thickBot="1">
      <c r="A38" s="200" t="s">
        <v>488</v>
      </c>
      <c r="B38" s="172">
        <v>239</v>
      </c>
    </row>
    <row r="39" spans="1:9" s="278" customFormat="1" ht="29.25" thickBot="1">
      <c r="A39" s="200" t="s">
        <v>283</v>
      </c>
      <c r="B39" s="172">
        <v>574</v>
      </c>
    </row>
    <row r="40" spans="1:9" s="278" customFormat="1" ht="15.75" thickBot="1">
      <c r="A40" s="200" t="s">
        <v>489</v>
      </c>
      <c r="B40" s="172">
        <v>371</v>
      </c>
    </row>
    <row r="41" spans="1:9" s="278" customFormat="1" ht="29.25" thickBot="1">
      <c r="A41" s="200" t="s">
        <v>490</v>
      </c>
      <c r="B41" s="172">
        <v>102</v>
      </c>
    </row>
    <row r="42" spans="1:9" s="278" customFormat="1" ht="15.75" thickBot="1">
      <c r="A42" s="200" t="s">
        <v>491</v>
      </c>
      <c r="B42" s="172">
        <v>1240</v>
      </c>
    </row>
    <row r="43" spans="1:9" s="278" customFormat="1" ht="43.5" thickBot="1">
      <c r="A43" s="200" t="s">
        <v>445</v>
      </c>
      <c r="B43" s="172">
        <v>424</v>
      </c>
    </row>
    <row r="44" spans="1:9" s="278" customFormat="1" ht="29.25" thickBot="1">
      <c r="A44" s="200" t="s">
        <v>446</v>
      </c>
      <c r="B44" s="172">
        <v>4</v>
      </c>
    </row>
    <row r="45" spans="1:9" s="278" customFormat="1">
      <c r="A45" s="82" t="s">
        <v>417</v>
      </c>
      <c r="B45" s="323">
        <v>27859</v>
      </c>
      <c r="C45" s="1"/>
      <c r="D45" s="1"/>
      <c r="E45" s="1"/>
    </row>
    <row r="46" spans="1:9">
      <c r="C46" s="1"/>
      <c r="D46" s="1"/>
    </row>
    <row r="47" spans="1:9">
      <c r="A47" s="517" t="s">
        <v>733</v>
      </c>
      <c r="B47" s="517"/>
      <c r="G47" s="1"/>
    </row>
    <row r="48" spans="1:9" ht="15" customHeight="1">
      <c r="A48" s="517"/>
      <c r="B48" s="517"/>
      <c r="F48" s="132"/>
      <c r="I48" s="1"/>
    </row>
    <row r="49" spans="1:6">
      <c r="A49" s="517"/>
      <c r="B49" s="517"/>
      <c r="D49" s="267"/>
      <c r="E49" s="496"/>
      <c r="F49" s="1"/>
    </row>
    <row r="50" spans="1:6">
      <c r="A50" s="517"/>
      <c r="B50" s="517"/>
      <c r="D50" s="266"/>
      <c r="E50" s="266"/>
    </row>
    <row r="51" spans="1:6">
      <c r="A51" s="517"/>
      <c r="B51" s="517"/>
    </row>
    <row r="52" spans="1:6" ht="38.25" customHeight="1">
      <c r="A52" s="517"/>
      <c r="B52" s="517"/>
    </row>
    <row r="54" spans="1:6">
      <c r="A54" s="580" t="s">
        <v>208</v>
      </c>
      <c r="B54" s="581"/>
    </row>
    <row r="55" spans="1:6">
      <c r="A55" s="580" t="s">
        <v>418</v>
      </c>
      <c r="B55" s="581"/>
    </row>
    <row r="56" spans="1:6">
      <c r="A56" s="228" t="s">
        <v>453</v>
      </c>
      <c r="B56" s="174"/>
      <c r="C56" s="227"/>
    </row>
    <row r="58" spans="1:6">
      <c r="A58" s="2" t="s">
        <v>419</v>
      </c>
      <c r="B58" s="2"/>
    </row>
    <row r="59" spans="1:6">
      <c r="A59" s="2" t="s">
        <v>41</v>
      </c>
    </row>
  </sheetData>
  <sheetProtection algorithmName="SHA-512" hashValue="Emuhh/yXWPri8Wa+awTZLWaPfukSst9BjrYeA12N8raIRH6L/6Dvc9HpQQg5i44z7W3sNhGIpkzA3S6NdaFEaQ==" saltValue="ODD7LmClrQUETSP3rUjMe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K14" sqref="K14"/>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85" t="s">
        <v>466</v>
      </c>
      <c r="B1" s="586"/>
      <c r="C1" s="586"/>
      <c r="D1" s="586"/>
      <c r="E1" s="586"/>
      <c r="F1" s="586"/>
    </row>
    <row r="2" spans="1:7">
      <c r="A2" s="577" t="s">
        <v>216</v>
      </c>
      <c r="B2" s="583"/>
      <c r="C2" s="583"/>
      <c r="D2" s="583"/>
      <c r="E2" s="577"/>
      <c r="F2" s="583"/>
    </row>
    <row r="3" spans="1:7">
      <c r="B3" s="587" t="s">
        <v>700</v>
      </c>
      <c r="C3" s="587"/>
      <c r="D3" s="587"/>
      <c r="E3" s="587"/>
      <c r="F3" s="587"/>
    </row>
    <row r="4" spans="1:7" ht="18" customHeight="1">
      <c r="B4" s="167" t="s">
        <v>459</v>
      </c>
      <c r="C4" s="168" t="s">
        <v>250</v>
      </c>
      <c r="D4" s="168" t="s">
        <v>217</v>
      </c>
      <c r="E4" s="168" t="s">
        <v>460</v>
      </c>
      <c r="F4" s="168" t="s">
        <v>251</v>
      </c>
    </row>
    <row r="5" spans="1:7">
      <c r="A5" s="84" t="s">
        <v>218</v>
      </c>
      <c r="B5" s="441">
        <v>357</v>
      </c>
      <c r="C5" s="442">
        <v>210.06</v>
      </c>
      <c r="D5" s="442">
        <v>187.56</v>
      </c>
      <c r="E5" s="442">
        <v>22.5</v>
      </c>
      <c r="F5" s="443">
        <v>146.94</v>
      </c>
    </row>
    <row r="6" spans="1:7">
      <c r="A6" s="84" t="s">
        <v>219</v>
      </c>
      <c r="B6" s="444">
        <v>59.4</v>
      </c>
      <c r="C6" s="445">
        <v>35.78</v>
      </c>
      <c r="D6" s="445">
        <v>31.08</v>
      </c>
      <c r="E6" s="445">
        <v>4.7</v>
      </c>
      <c r="F6" s="446">
        <v>23.62</v>
      </c>
      <c r="G6" s="261"/>
    </row>
    <row r="7" spans="1:7">
      <c r="A7" s="84" t="s">
        <v>220</v>
      </c>
      <c r="B7" s="444">
        <v>15.4</v>
      </c>
      <c r="C7" s="445">
        <v>8.66</v>
      </c>
      <c r="D7" s="445">
        <v>7.41</v>
      </c>
      <c r="E7" s="445">
        <v>1.25</v>
      </c>
      <c r="F7" s="446">
        <v>6.74</v>
      </c>
      <c r="G7" s="261"/>
    </row>
    <row r="8" spans="1:7">
      <c r="A8" s="84" t="s">
        <v>221</v>
      </c>
      <c r="B8" s="444">
        <v>31.15</v>
      </c>
      <c r="C8" s="445">
        <v>17.66</v>
      </c>
      <c r="D8" s="445">
        <v>15.27</v>
      </c>
      <c r="E8" s="445">
        <v>2.39</v>
      </c>
      <c r="F8" s="446">
        <v>13.49</v>
      </c>
      <c r="G8" s="261"/>
    </row>
    <row r="9" spans="1:7">
      <c r="A9" s="84" t="s">
        <v>222</v>
      </c>
      <c r="B9" s="444">
        <v>99.36</v>
      </c>
      <c r="C9" s="445">
        <v>56.44</v>
      </c>
      <c r="D9" s="445">
        <v>49.06</v>
      </c>
      <c r="E9" s="445">
        <v>7.38</v>
      </c>
      <c r="F9" s="446">
        <v>42.93</v>
      </c>
      <c r="G9" s="261"/>
    </row>
    <row r="10" spans="1:7">
      <c r="A10" s="84" t="s">
        <v>223</v>
      </c>
      <c r="B10" s="444">
        <v>83.92</v>
      </c>
      <c r="C10" s="445">
        <v>52.59</v>
      </c>
      <c r="D10" s="445">
        <v>46.89</v>
      </c>
      <c r="E10" s="445">
        <v>5.7</v>
      </c>
      <c r="F10" s="446">
        <v>31.33</v>
      </c>
      <c r="G10" s="261"/>
    </row>
    <row r="11" spans="1:7">
      <c r="A11" s="84" t="s">
        <v>224</v>
      </c>
      <c r="B11" s="444">
        <v>151.79</v>
      </c>
      <c r="C11" s="445">
        <v>92.1</v>
      </c>
      <c r="D11" s="445">
        <v>80.53</v>
      </c>
      <c r="E11" s="445">
        <v>11.57</v>
      </c>
      <c r="F11" s="446">
        <v>59.69</v>
      </c>
      <c r="G11" s="261"/>
    </row>
    <row r="12" spans="1:7">
      <c r="A12" s="84" t="s">
        <v>225</v>
      </c>
      <c r="B12" s="444">
        <v>49.86</v>
      </c>
      <c r="C12" s="445">
        <v>28.94</v>
      </c>
      <c r="D12" s="445">
        <v>25.56</v>
      </c>
      <c r="E12" s="445">
        <v>3.38</v>
      </c>
      <c r="F12" s="446">
        <v>20.93</v>
      </c>
      <c r="G12" s="261"/>
    </row>
    <row r="13" spans="1:7">
      <c r="A13" s="85" t="s">
        <v>248</v>
      </c>
      <c r="B13" s="444">
        <v>847.89</v>
      </c>
      <c r="C13" s="447">
        <v>502.23</v>
      </c>
      <c r="D13" s="447">
        <v>443.36</v>
      </c>
      <c r="E13" s="447">
        <v>58.87</v>
      </c>
      <c r="F13" s="448">
        <v>345.66</v>
      </c>
      <c r="G13" s="261"/>
    </row>
    <row r="14" spans="1:7">
      <c r="A14" s="86" t="s">
        <v>249</v>
      </c>
      <c r="B14" s="449">
        <v>1980.61</v>
      </c>
      <c r="C14" s="450">
        <v>1194.5</v>
      </c>
      <c r="D14" s="450">
        <v>1043.6400000000001</v>
      </c>
      <c r="E14" s="450">
        <v>150.87</v>
      </c>
      <c r="F14" s="451">
        <v>786.11</v>
      </c>
      <c r="G14" s="261"/>
    </row>
    <row r="15" spans="1:7">
      <c r="B15" s="83"/>
      <c r="C15" s="83"/>
      <c r="D15" s="83"/>
      <c r="E15" s="83"/>
      <c r="F15" s="83"/>
    </row>
    <row r="16" spans="1:7">
      <c r="A16" s="572" t="s">
        <v>208</v>
      </c>
      <c r="B16" s="584"/>
      <c r="C16" s="584"/>
      <c r="D16" s="584"/>
      <c r="E16" s="584"/>
      <c r="F16" s="584"/>
    </row>
    <row r="17" spans="1:6">
      <c r="A17" s="79" t="s">
        <v>161</v>
      </c>
    </row>
    <row r="18" spans="1:6">
      <c r="A18" s="572" t="s">
        <v>226</v>
      </c>
      <c r="B18" s="584"/>
      <c r="C18" s="584"/>
      <c r="D18" s="584"/>
      <c r="E18" s="584"/>
      <c r="F18" s="584"/>
    </row>
    <row r="19" spans="1:6">
      <c r="A19" s="572" t="s">
        <v>227</v>
      </c>
      <c r="B19" s="584"/>
      <c r="C19" s="584"/>
      <c r="D19" s="584"/>
      <c r="E19" s="584"/>
      <c r="F19" s="584"/>
    </row>
    <row r="20" spans="1:6">
      <c r="A20" s="572" t="s">
        <v>228</v>
      </c>
      <c r="B20" s="584"/>
      <c r="C20" s="584"/>
      <c r="D20" s="584"/>
      <c r="E20" s="584"/>
      <c r="F20" s="584"/>
    </row>
    <row r="21" spans="1:6">
      <c r="A21" s="572" t="s">
        <v>229</v>
      </c>
      <c r="B21" s="584"/>
      <c r="C21" s="584"/>
      <c r="D21" s="584"/>
      <c r="E21" s="584"/>
      <c r="F21" s="584"/>
    </row>
    <row r="22" spans="1:6">
      <c r="A22" s="572" t="s">
        <v>230</v>
      </c>
      <c r="B22" s="584"/>
      <c r="C22" s="584"/>
      <c r="D22" s="584"/>
      <c r="E22" s="584"/>
      <c r="F22" s="584"/>
    </row>
    <row r="23" spans="1:6">
      <c r="A23" s="572" t="s">
        <v>231</v>
      </c>
      <c r="B23" s="584"/>
      <c r="C23" s="584"/>
      <c r="D23" s="584"/>
      <c r="E23" s="584"/>
      <c r="F23" s="584"/>
    </row>
    <row r="24" spans="1:6">
      <c r="A24" s="572" t="s">
        <v>232</v>
      </c>
      <c r="B24" s="584"/>
      <c r="C24" s="584"/>
      <c r="D24" s="584"/>
      <c r="E24" s="584"/>
      <c r="F24" s="584"/>
    </row>
    <row r="25" spans="1:6">
      <c r="A25" s="572" t="s">
        <v>233</v>
      </c>
      <c r="B25" s="584"/>
      <c r="C25" s="584"/>
      <c r="D25" s="584"/>
      <c r="E25" s="584"/>
      <c r="F25" s="584"/>
    </row>
    <row r="26" spans="1:6">
      <c r="A26" s="572" t="s">
        <v>234</v>
      </c>
      <c r="B26" s="584"/>
      <c r="C26" s="584"/>
      <c r="D26" s="584"/>
      <c r="E26" s="584"/>
      <c r="F26" s="584"/>
    </row>
    <row r="27" spans="1:6">
      <c r="A27" s="572" t="s">
        <v>235</v>
      </c>
      <c r="B27" s="584"/>
      <c r="C27" s="584"/>
      <c r="D27" s="584"/>
      <c r="E27" s="584"/>
      <c r="F27" s="584"/>
    </row>
    <row r="28" spans="1:6">
      <c r="A28" s="572" t="s">
        <v>236</v>
      </c>
      <c r="B28" s="584"/>
      <c r="C28" s="584"/>
      <c r="D28" s="584"/>
      <c r="E28" s="584"/>
      <c r="F28" s="584"/>
    </row>
    <row r="29" spans="1:6">
      <c r="A29" s="572" t="s">
        <v>237</v>
      </c>
      <c r="B29" s="584"/>
      <c r="C29" s="584"/>
      <c r="D29" s="584"/>
      <c r="E29" s="584"/>
      <c r="F29" s="584"/>
    </row>
    <row r="30" spans="1:6">
      <c r="A30" s="572" t="s">
        <v>238</v>
      </c>
      <c r="B30" s="584"/>
      <c r="C30" s="584"/>
      <c r="D30" s="584"/>
      <c r="E30" s="584"/>
      <c r="F30" s="584"/>
    </row>
    <row r="31" spans="1:6">
      <c r="A31" s="572" t="s">
        <v>239</v>
      </c>
      <c r="B31" s="584"/>
      <c r="C31" s="584"/>
      <c r="D31" s="584"/>
      <c r="E31" s="584"/>
      <c r="F31" s="584"/>
    </row>
    <row r="32" spans="1:6">
      <c r="A32" s="572" t="s">
        <v>240</v>
      </c>
      <c r="B32" s="584"/>
      <c r="C32" s="584"/>
      <c r="D32" s="584"/>
      <c r="E32" s="584"/>
      <c r="F32" s="584"/>
    </row>
    <row r="33" spans="1:6">
      <c r="A33" s="572" t="s">
        <v>241</v>
      </c>
      <c r="B33" s="584"/>
      <c r="C33" s="584"/>
      <c r="D33" s="584"/>
      <c r="E33" s="584"/>
      <c r="F33" s="584"/>
    </row>
    <row r="34" spans="1:6">
      <c r="A34" s="572" t="s">
        <v>242</v>
      </c>
      <c r="B34" s="584"/>
      <c r="C34" s="584"/>
      <c r="D34" s="584"/>
      <c r="E34" s="584"/>
      <c r="F34" s="584"/>
    </row>
    <row r="35" spans="1:6">
      <c r="A35" s="79" t="s">
        <v>161</v>
      </c>
    </row>
    <row r="36" spans="1:6">
      <c r="A36" s="2" t="s">
        <v>252</v>
      </c>
      <c r="B36" s="87"/>
      <c r="C36" s="87"/>
      <c r="D36" s="87"/>
      <c r="E36" s="87"/>
      <c r="F36" s="87"/>
    </row>
    <row r="37" spans="1:6">
      <c r="A37" s="2" t="s">
        <v>41</v>
      </c>
    </row>
    <row r="39" spans="1:6">
      <c r="A39" s="572"/>
      <c r="B39" s="584"/>
      <c r="C39" s="584"/>
      <c r="D39" s="584"/>
      <c r="E39" s="584"/>
      <c r="F39" s="584"/>
    </row>
    <row r="40" spans="1:6">
      <c r="A40" s="572"/>
      <c r="B40" s="584"/>
      <c r="C40" s="584"/>
      <c r="D40" s="584"/>
      <c r="E40" s="584"/>
      <c r="F40" s="584"/>
    </row>
    <row r="41" spans="1:6">
      <c r="A41" s="572"/>
      <c r="B41" s="584"/>
      <c r="C41" s="584"/>
      <c r="D41" s="584"/>
      <c r="E41" s="584"/>
      <c r="F41" s="584"/>
    </row>
  </sheetData>
  <sheetProtection algorithmName="SHA-512" hashValue="2djtYNrVLRKU0BVpSKH/L6rTzJqR/F1YhrCa24YBgyTuq4TxnnSIsYA5Pz8tvoCORhXAerKaK9QEFtEP44pIGg==" saltValue="KyWA5NtXsq6ZmvVMQl/KYg=="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130" zoomScaleNormal="130" workbookViewId="0">
      <selection activeCell="I9" sqref="I9"/>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85" t="s">
        <v>247</v>
      </c>
      <c r="B1" s="586"/>
      <c r="C1" s="586"/>
      <c r="D1" s="586"/>
    </row>
    <row r="2" spans="1:4">
      <c r="A2" s="577" t="s">
        <v>243</v>
      </c>
      <c r="B2" s="583"/>
      <c r="C2" s="583"/>
      <c r="D2" s="583"/>
    </row>
    <row r="3" spans="1:4">
      <c r="B3" s="587" t="s">
        <v>700</v>
      </c>
      <c r="C3" s="587"/>
      <c r="D3" s="587"/>
    </row>
    <row r="4" spans="1:4" ht="16.5" customHeight="1">
      <c r="B4" s="168" t="s">
        <v>244</v>
      </c>
      <c r="C4" s="168" t="s">
        <v>245</v>
      </c>
      <c r="D4" s="168" t="s">
        <v>246</v>
      </c>
    </row>
    <row r="5" spans="1:4">
      <c r="A5" s="84" t="s">
        <v>218</v>
      </c>
      <c r="B5" s="452">
        <v>58.84</v>
      </c>
      <c r="C5" s="442">
        <v>52.54</v>
      </c>
      <c r="D5" s="443">
        <v>10.71</v>
      </c>
    </row>
    <row r="6" spans="1:4">
      <c r="A6" s="84" t="s">
        <v>219</v>
      </c>
      <c r="B6" s="453">
        <v>60.24</v>
      </c>
      <c r="C6" s="445">
        <v>52.33</v>
      </c>
      <c r="D6" s="446">
        <v>13.13</v>
      </c>
    </row>
    <row r="7" spans="1:4">
      <c r="A7" s="84" t="s">
        <v>220</v>
      </c>
      <c r="B7" s="453">
        <v>56.25</v>
      </c>
      <c r="C7" s="445">
        <v>48.12</v>
      </c>
      <c r="D7" s="446">
        <v>14.45</v>
      </c>
    </row>
    <row r="8" spans="1:4">
      <c r="A8" s="84" t="s">
        <v>221</v>
      </c>
      <c r="B8" s="453">
        <v>56.69</v>
      </c>
      <c r="C8" s="445">
        <v>49.02</v>
      </c>
      <c r="D8" s="446">
        <v>13.52</v>
      </c>
    </row>
    <row r="9" spans="1:4">
      <c r="A9" s="84" t="s">
        <v>222</v>
      </c>
      <c r="B9" s="453">
        <v>56.8</v>
      </c>
      <c r="C9" s="445">
        <v>49.37</v>
      </c>
      <c r="D9" s="446">
        <v>13.08</v>
      </c>
    </row>
    <row r="10" spans="1:4">
      <c r="A10" s="84" t="s">
        <v>223</v>
      </c>
      <c r="B10" s="453">
        <v>62.67</v>
      </c>
      <c r="C10" s="445">
        <v>55.87</v>
      </c>
      <c r="D10" s="446">
        <v>10.85</v>
      </c>
    </row>
    <row r="11" spans="1:4">
      <c r="A11" s="84" t="s">
        <v>224</v>
      </c>
      <c r="B11" s="453">
        <v>60.68</v>
      </c>
      <c r="C11" s="445">
        <v>53.06</v>
      </c>
      <c r="D11" s="446">
        <v>12.56</v>
      </c>
    </row>
    <row r="12" spans="1:4">
      <c r="A12" s="84" t="s">
        <v>225</v>
      </c>
      <c r="B12" s="453">
        <v>58.03</v>
      </c>
      <c r="C12" s="445">
        <v>51.26</v>
      </c>
      <c r="D12" s="446">
        <v>11.67</v>
      </c>
    </row>
    <row r="13" spans="1:4">
      <c r="A13" s="85" t="s">
        <v>248</v>
      </c>
      <c r="B13" s="454">
        <v>59.23</v>
      </c>
      <c r="C13" s="447">
        <v>52.29</v>
      </c>
      <c r="D13" s="448">
        <v>11.72</v>
      </c>
    </row>
    <row r="14" spans="1:4">
      <c r="A14" s="86" t="s">
        <v>249</v>
      </c>
      <c r="B14" s="455">
        <v>60.31</v>
      </c>
      <c r="C14" s="450">
        <v>52.69</v>
      </c>
      <c r="D14" s="451">
        <v>12.63</v>
      </c>
    </row>
    <row r="16" spans="1:4">
      <c r="A16" s="572" t="s">
        <v>208</v>
      </c>
      <c r="B16" s="584"/>
      <c r="C16" s="584"/>
      <c r="D16" s="584"/>
    </row>
    <row r="17" spans="1:4">
      <c r="A17" s="572" t="s">
        <v>226</v>
      </c>
      <c r="B17" s="584"/>
      <c r="C17" s="584"/>
      <c r="D17" s="584"/>
    </row>
    <row r="18" spans="1:4">
      <c r="A18" s="572" t="s">
        <v>227</v>
      </c>
      <c r="B18" s="584"/>
      <c r="C18" s="584"/>
      <c r="D18" s="584"/>
    </row>
    <row r="19" spans="1:4">
      <c r="A19" s="572" t="s">
        <v>228</v>
      </c>
      <c r="B19" s="584"/>
      <c r="C19" s="584"/>
      <c r="D19" s="584"/>
    </row>
    <row r="20" spans="1:4">
      <c r="A20" s="572" t="s">
        <v>229</v>
      </c>
      <c r="B20" s="584"/>
      <c r="C20" s="584"/>
      <c r="D20" s="584"/>
    </row>
    <row r="21" spans="1:4">
      <c r="A21" s="572" t="s">
        <v>230</v>
      </c>
      <c r="B21" s="584"/>
      <c r="C21" s="584"/>
      <c r="D21" s="584"/>
    </row>
    <row r="22" spans="1:4">
      <c r="A22" s="572" t="s">
        <v>231</v>
      </c>
      <c r="B22" s="584"/>
      <c r="C22" s="584"/>
      <c r="D22" s="584"/>
    </row>
    <row r="23" spans="1:4">
      <c r="A23" s="572" t="s">
        <v>232</v>
      </c>
      <c r="B23" s="584"/>
      <c r="C23" s="584"/>
      <c r="D23" s="584"/>
    </row>
    <row r="24" spans="1:4">
      <c r="A24" s="572" t="s">
        <v>233</v>
      </c>
      <c r="B24" s="584"/>
      <c r="C24" s="584"/>
      <c r="D24" s="584"/>
    </row>
    <row r="25" spans="1:4">
      <c r="A25" s="572" t="s">
        <v>234</v>
      </c>
      <c r="B25" s="584"/>
      <c r="C25" s="584"/>
      <c r="D25" s="584"/>
    </row>
    <row r="26" spans="1:4">
      <c r="A26" s="572" t="s">
        <v>235</v>
      </c>
      <c r="B26" s="584"/>
      <c r="C26" s="584"/>
      <c r="D26" s="584"/>
    </row>
    <row r="27" spans="1:4">
      <c r="A27" s="572" t="s">
        <v>236</v>
      </c>
      <c r="B27" s="584"/>
      <c r="C27" s="584"/>
      <c r="D27" s="584"/>
    </row>
    <row r="28" spans="1:4">
      <c r="A28" s="572" t="s">
        <v>237</v>
      </c>
      <c r="B28" s="584"/>
      <c r="C28" s="584"/>
      <c r="D28" s="584"/>
    </row>
    <row r="29" spans="1:4">
      <c r="A29" s="572" t="s">
        <v>238</v>
      </c>
      <c r="B29" s="584"/>
      <c r="C29" s="584"/>
      <c r="D29" s="584"/>
    </row>
    <row r="30" spans="1:4">
      <c r="A30" s="572" t="s">
        <v>239</v>
      </c>
      <c r="B30" s="584"/>
      <c r="C30" s="584"/>
      <c r="D30" s="584"/>
    </row>
    <row r="31" spans="1:4">
      <c r="A31" s="572" t="s">
        <v>240</v>
      </c>
      <c r="B31" s="584"/>
      <c r="C31" s="584"/>
      <c r="D31" s="584"/>
    </row>
    <row r="32" spans="1:4">
      <c r="A32" s="572" t="s">
        <v>241</v>
      </c>
      <c r="B32" s="584"/>
      <c r="C32" s="584"/>
      <c r="D32" s="584"/>
    </row>
    <row r="33" spans="1:4">
      <c r="A33" s="572" t="s">
        <v>242</v>
      </c>
      <c r="B33" s="584"/>
      <c r="C33" s="584"/>
      <c r="D33" s="584"/>
    </row>
    <row r="34" spans="1:4">
      <c r="A34" s="79" t="s">
        <v>161</v>
      </c>
    </row>
    <row r="35" spans="1:4">
      <c r="A35" s="2" t="s">
        <v>252</v>
      </c>
    </row>
    <row r="36" spans="1:4">
      <c r="A36" s="2" t="s">
        <v>41</v>
      </c>
      <c r="B36" s="88"/>
      <c r="C36" s="88"/>
      <c r="D36" s="88"/>
    </row>
    <row r="38" spans="1:4">
      <c r="A38" s="572"/>
      <c r="B38" s="584"/>
      <c r="C38" s="584"/>
      <c r="D38" s="584"/>
    </row>
    <row r="41" spans="1:4">
      <c r="A41" s="572"/>
      <c r="B41" s="584"/>
      <c r="C41" s="584"/>
      <c r="D41" s="584"/>
    </row>
    <row r="42" spans="1:4">
      <c r="A42" s="572"/>
      <c r="B42" s="584"/>
      <c r="C42" s="584"/>
      <c r="D42" s="584"/>
    </row>
    <row r="43" spans="1:4">
      <c r="A43" s="572"/>
      <c r="B43" s="584"/>
      <c r="C43" s="584"/>
      <c r="D43" s="584"/>
    </row>
  </sheetData>
  <sheetProtection algorithmName="SHA-512" hashValue="P20J9ayZYifsQN9nx5OsG+Or06rlpk+yllKNw5Us6GThoxKUhtwS3urr0qjt5scP3kds18r1sAGxZJCv6WbFGg==" saltValue="mn0zfFq+dkg4SzOPCOIuwg=="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zoomScale="80" zoomScaleNormal="80" workbookViewId="0">
      <selection activeCell="AA25" sqref="AA2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14" t="s">
        <v>380</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514"/>
      <c r="BB1" s="514"/>
      <c r="BC1" s="514"/>
      <c r="BD1" s="514"/>
      <c r="BE1" s="514"/>
      <c r="BF1" s="514"/>
      <c r="BG1" s="514"/>
      <c r="BH1" s="514"/>
    </row>
    <row r="2" spans="1:60" ht="63">
      <c r="A2" s="389" t="s">
        <v>586</v>
      </c>
      <c r="B2" s="390" t="s">
        <v>32</v>
      </c>
      <c r="C2" s="390" t="s">
        <v>33</v>
      </c>
      <c r="D2" s="390" t="s">
        <v>34</v>
      </c>
      <c r="E2" s="390" t="s">
        <v>35</v>
      </c>
      <c r="F2" s="389" t="s">
        <v>587</v>
      </c>
      <c r="G2" s="390" t="s">
        <v>32</v>
      </c>
      <c r="H2" s="390" t="s">
        <v>33</v>
      </c>
      <c r="I2" s="390" t="s">
        <v>34</v>
      </c>
      <c r="J2" s="390" t="s">
        <v>35</v>
      </c>
      <c r="K2" s="389" t="s">
        <v>588</v>
      </c>
      <c r="L2" s="390" t="s">
        <v>32</v>
      </c>
      <c r="M2" s="390" t="s">
        <v>33</v>
      </c>
      <c r="N2" s="390" t="s">
        <v>34</v>
      </c>
      <c r="O2" s="390" t="s">
        <v>35</v>
      </c>
      <c r="P2" s="389" t="s">
        <v>589</v>
      </c>
      <c r="Q2" s="390" t="s">
        <v>32</v>
      </c>
      <c r="R2" s="390" t="s">
        <v>33</v>
      </c>
      <c r="S2" s="390" t="s">
        <v>34</v>
      </c>
      <c r="T2" s="390" t="s">
        <v>35</v>
      </c>
      <c r="U2" s="389">
        <v>2018</v>
      </c>
      <c r="V2" s="390" t="s">
        <v>32</v>
      </c>
      <c r="W2" s="390" t="s">
        <v>33</v>
      </c>
      <c r="X2" s="390" t="s">
        <v>34</v>
      </c>
      <c r="Y2" s="390" t="s">
        <v>35</v>
      </c>
      <c r="Z2" s="389">
        <v>2019</v>
      </c>
      <c r="AA2" s="390" t="s">
        <v>32</v>
      </c>
      <c r="AB2" s="390" t="s">
        <v>33</v>
      </c>
      <c r="AC2" s="390" t="s">
        <v>34</v>
      </c>
      <c r="AD2" s="390" t="s">
        <v>35</v>
      </c>
      <c r="AE2" s="389">
        <v>2020</v>
      </c>
      <c r="AF2" s="390" t="s">
        <v>32</v>
      </c>
      <c r="AG2" s="390" t="s">
        <v>33</v>
      </c>
      <c r="AH2" s="390" t="s">
        <v>34</v>
      </c>
      <c r="AI2" s="390" t="s">
        <v>35</v>
      </c>
      <c r="AJ2" s="389">
        <v>2021</v>
      </c>
      <c r="AK2" s="390" t="s">
        <v>32</v>
      </c>
      <c r="AL2" s="390" t="s">
        <v>33</v>
      </c>
      <c r="AM2" s="390" t="s">
        <v>34</v>
      </c>
      <c r="AN2" s="390" t="s">
        <v>35</v>
      </c>
      <c r="AO2" s="389">
        <v>2022</v>
      </c>
      <c r="AP2" s="390" t="s">
        <v>32</v>
      </c>
      <c r="AQ2" s="390" t="s">
        <v>33</v>
      </c>
      <c r="AR2" s="390" t="s">
        <v>34</v>
      </c>
      <c r="AS2" s="390" t="s">
        <v>35</v>
      </c>
      <c r="AT2" s="389">
        <v>2023</v>
      </c>
      <c r="AU2" s="390" t="s">
        <v>32</v>
      </c>
      <c r="AV2" s="390" t="s">
        <v>33</v>
      </c>
      <c r="AW2" s="390" t="s">
        <v>34</v>
      </c>
      <c r="AX2" s="390" t="s">
        <v>35</v>
      </c>
      <c r="AY2" s="389">
        <v>2024</v>
      </c>
      <c r="AZ2" s="390" t="s">
        <v>32</v>
      </c>
      <c r="BA2" s="390" t="s">
        <v>33</v>
      </c>
      <c r="BB2" s="390" t="s">
        <v>34</v>
      </c>
      <c r="BC2" s="390" t="s">
        <v>35</v>
      </c>
      <c r="BD2" s="389">
        <v>2025</v>
      </c>
      <c r="BE2" s="390" t="s">
        <v>32</v>
      </c>
      <c r="BF2" s="390" t="s">
        <v>33</v>
      </c>
      <c r="BG2" s="390" t="s">
        <v>34</v>
      </c>
      <c r="BH2" s="390" t="s">
        <v>35</v>
      </c>
    </row>
    <row r="3" spans="1:60">
      <c r="A3" s="380" t="s">
        <v>1</v>
      </c>
      <c r="B3" s="330">
        <v>46667</v>
      </c>
      <c r="C3" s="330">
        <v>2.2000000000000002</v>
      </c>
      <c r="D3" s="331">
        <v>-2720</v>
      </c>
      <c r="E3" s="331">
        <v>-5.5</v>
      </c>
      <c r="F3" s="380" t="s">
        <v>1</v>
      </c>
      <c r="G3" s="378">
        <v>45405</v>
      </c>
      <c r="H3" s="378">
        <v>2.2000000000000002</v>
      </c>
      <c r="I3" s="298">
        <v>-1262</v>
      </c>
      <c r="J3" s="298">
        <v>-2.7</v>
      </c>
      <c r="K3" s="380" t="s">
        <v>1</v>
      </c>
      <c r="L3" s="378">
        <v>47316</v>
      </c>
      <c r="M3" s="378">
        <v>2.2999999999999998</v>
      </c>
      <c r="N3" s="298">
        <v>1911</v>
      </c>
      <c r="O3" s="298">
        <v>4.2</v>
      </c>
      <c r="P3" s="380" t="s">
        <v>1</v>
      </c>
      <c r="Q3" s="378">
        <v>46833</v>
      </c>
      <c r="R3" s="378">
        <v>2.2000000000000002</v>
      </c>
      <c r="S3" s="298">
        <v>-483</v>
      </c>
      <c r="T3" s="298">
        <v>-1</v>
      </c>
      <c r="U3" s="380" t="s">
        <v>1</v>
      </c>
      <c r="V3" s="378">
        <v>47280</v>
      </c>
      <c r="W3" s="378">
        <v>2.2000000000000002</v>
      </c>
      <c r="X3" s="298">
        <v>447</v>
      </c>
      <c r="Y3" s="298">
        <v>0.9</v>
      </c>
      <c r="Z3" s="380" t="s">
        <v>1</v>
      </c>
      <c r="AA3" s="378">
        <v>47869</v>
      </c>
      <c r="AB3" s="378">
        <v>2.2000000000000002</v>
      </c>
      <c r="AC3" s="298">
        <v>589</v>
      </c>
      <c r="AD3" s="298">
        <v>1.2</v>
      </c>
      <c r="AE3" s="380" t="s">
        <v>1</v>
      </c>
      <c r="AF3" s="378">
        <v>49030</v>
      </c>
      <c r="AG3" s="378">
        <v>2.2999999999999998</v>
      </c>
      <c r="AH3" s="298">
        <v>1161</v>
      </c>
      <c r="AI3" s="298">
        <v>2.4</v>
      </c>
      <c r="AJ3" s="380" t="s">
        <v>1</v>
      </c>
      <c r="AK3" s="378">
        <v>48733</v>
      </c>
      <c r="AL3" s="378">
        <v>2.2000000000000002</v>
      </c>
      <c r="AM3" s="298">
        <v>-297</v>
      </c>
      <c r="AN3" s="298">
        <v>-0.6</v>
      </c>
      <c r="AO3" s="380" t="s">
        <v>1</v>
      </c>
      <c r="AP3" s="378">
        <v>49270</v>
      </c>
      <c r="AQ3" s="378">
        <v>2.2599999999999998</v>
      </c>
      <c r="AR3" s="298">
        <v>537</v>
      </c>
      <c r="AS3" s="298">
        <v>1.1000000000000001</v>
      </c>
      <c r="AT3" s="380" t="s">
        <v>1</v>
      </c>
      <c r="AU3" s="378">
        <v>50167</v>
      </c>
      <c r="AV3" s="378">
        <v>2.2799999999999998</v>
      </c>
      <c r="AW3" s="298">
        <v>897</v>
      </c>
      <c r="AX3" s="298">
        <v>1.82</v>
      </c>
      <c r="AY3" s="380" t="s">
        <v>1</v>
      </c>
      <c r="AZ3" s="415">
        <v>50549</v>
      </c>
      <c r="BA3" s="415">
        <v>2.27</v>
      </c>
      <c r="BB3" s="298">
        <v>382</v>
      </c>
      <c r="BC3" s="298">
        <v>0.76</v>
      </c>
      <c r="BD3" s="380" t="s">
        <v>1</v>
      </c>
      <c r="BE3" s="465">
        <v>50021</v>
      </c>
      <c r="BF3" s="465">
        <v>2.2200000000000002</v>
      </c>
      <c r="BG3" s="298">
        <v>-528</v>
      </c>
      <c r="BH3" s="298">
        <v>-1.04</v>
      </c>
    </row>
    <row r="4" spans="1:60">
      <c r="A4" s="380" t="s">
        <v>2</v>
      </c>
      <c r="B4" s="330">
        <v>5464</v>
      </c>
      <c r="C4" s="330">
        <v>0.3</v>
      </c>
      <c r="D4" s="331">
        <v>-33</v>
      </c>
      <c r="E4" s="331">
        <v>-0.6</v>
      </c>
      <c r="F4" s="380" t="s">
        <v>2</v>
      </c>
      <c r="G4" s="378">
        <v>5499</v>
      </c>
      <c r="H4" s="378">
        <v>0.3</v>
      </c>
      <c r="I4" s="298">
        <v>35</v>
      </c>
      <c r="J4" s="298">
        <v>0.6</v>
      </c>
      <c r="K4" s="380" t="s">
        <v>2</v>
      </c>
      <c r="L4" s="378">
        <v>5458</v>
      </c>
      <c r="M4" s="378">
        <v>0.3</v>
      </c>
      <c r="N4" s="298">
        <v>-41</v>
      </c>
      <c r="O4" s="298">
        <v>-0.7</v>
      </c>
      <c r="P4" s="380" t="s">
        <v>2</v>
      </c>
      <c r="Q4" s="378">
        <v>5531</v>
      </c>
      <c r="R4" s="378">
        <v>0.3</v>
      </c>
      <c r="S4" s="298">
        <v>73</v>
      </c>
      <c r="T4" s="298">
        <v>1.3</v>
      </c>
      <c r="U4" s="380" t="s">
        <v>2</v>
      </c>
      <c r="V4" s="378">
        <v>5562</v>
      </c>
      <c r="W4" s="378">
        <v>0.3</v>
      </c>
      <c r="X4" s="298">
        <v>31</v>
      </c>
      <c r="Y4" s="298">
        <v>0.6</v>
      </c>
      <c r="Z4" s="380" t="s">
        <v>2</v>
      </c>
      <c r="AA4" s="378">
        <v>5551</v>
      </c>
      <c r="AB4" s="378">
        <v>0.3</v>
      </c>
      <c r="AC4" s="298">
        <v>-11</v>
      </c>
      <c r="AD4" s="298">
        <v>-0.2</v>
      </c>
      <c r="AE4" s="380" t="s">
        <v>2</v>
      </c>
      <c r="AF4" s="378">
        <v>5593</v>
      </c>
      <c r="AG4" s="378">
        <v>0.3</v>
      </c>
      <c r="AH4" s="298">
        <v>42</v>
      </c>
      <c r="AI4" s="298">
        <v>0.8</v>
      </c>
      <c r="AJ4" s="380" t="s">
        <v>2</v>
      </c>
      <c r="AK4" s="378">
        <v>5604</v>
      </c>
      <c r="AL4" s="378">
        <v>0.3</v>
      </c>
      <c r="AM4" s="298">
        <v>11</v>
      </c>
      <c r="AN4" s="298">
        <v>0.2</v>
      </c>
      <c r="AO4" s="380" t="s">
        <v>2</v>
      </c>
      <c r="AP4" s="378">
        <v>5623</v>
      </c>
      <c r="AQ4" s="378">
        <v>0.26</v>
      </c>
      <c r="AR4" s="298">
        <v>19</v>
      </c>
      <c r="AS4" s="298">
        <v>0.34</v>
      </c>
      <c r="AT4" s="380" t="s">
        <v>2</v>
      </c>
      <c r="AU4" s="378">
        <v>5712</v>
      </c>
      <c r="AV4" s="378">
        <v>0.26</v>
      </c>
      <c r="AW4" s="298">
        <v>89</v>
      </c>
      <c r="AX4" s="298">
        <v>1.58</v>
      </c>
      <c r="AY4" s="380" t="s">
        <v>2</v>
      </c>
      <c r="AZ4" s="415">
        <v>5776</v>
      </c>
      <c r="BA4" s="415">
        <v>0.26</v>
      </c>
      <c r="BB4" s="298">
        <v>64</v>
      </c>
      <c r="BC4" s="298">
        <v>1.1200000000000001</v>
      </c>
      <c r="BD4" s="380" t="s">
        <v>2</v>
      </c>
      <c r="BE4" s="465">
        <v>5945</v>
      </c>
      <c r="BF4" s="465">
        <v>0.26</v>
      </c>
      <c r="BG4" s="298">
        <v>169</v>
      </c>
      <c r="BH4" s="298">
        <v>2.93</v>
      </c>
    </row>
    <row r="5" spans="1:60">
      <c r="A5" s="380" t="s">
        <v>3</v>
      </c>
      <c r="B5" s="330">
        <v>7670</v>
      </c>
      <c r="C5" s="330">
        <v>0.4</v>
      </c>
      <c r="D5" s="331">
        <v>278</v>
      </c>
      <c r="E5" s="331">
        <v>3.8</v>
      </c>
      <c r="F5" s="380" t="s">
        <v>3</v>
      </c>
      <c r="G5" s="378">
        <v>7327</v>
      </c>
      <c r="H5" s="378">
        <v>0.3</v>
      </c>
      <c r="I5" s="298">
        <v>-343</v>
      </c>
      <c r="J5" s="298">
        <v>-4.5</v>
      </c>
      <c r="K5" s="380" t="s">
        <v>3</v>
      </c>
      <c r="L5" s="378">
        <v>7423</v>
      </c>
      <c r="M5" s="378">
        <v>0.4</v>
      </c>
      <c r="N5" s="298">
        <v>96</v>
      </c>
      <c r="O5" s="298">
        <v>1.3</v>
      </c>
      <c r="P5" s="380" t="s">
        <v>3</v>
      </c>
      <c r="Q5" s="378">
        <v>7594</v>
      </c>
      <c r="R5" s="378">
        <v>0.4</v>
      </c>
      <c r="S5" s="298">
        <v>171</v>
      </c>
      <c r="T5" s="298">
        <v>2.2999999999999998</v>
      </c>
      <c r="U5" s="380" t="s">
        <v>3</v>
      </c>
      <c r="V5" s="378">
        <v>7831</v>
      </c>
      <c r="W5" s="378">
        <v>0.4</v>
      </c>
      <c r="X5" s="298">
        <v>237</v>
      </c>
      <c r="Y5" s="298">
        <v>3</v>
      </c>
      <c r="Z5" s="380" t="s">
        <v>3</v>
      </c>
      <c r="AA5" s="378">
        <v>7988</v>
      </c>
      <c r="AB5" s="378">
        <v>0.4</v>
      </c>
      <c r="AC5" s="298">
        <v>157</v>
      </c>
      <c r="AD5" s="298">
        <v>2</v>
      </c>
      <c r="AE5" s="380" t="s">
        <v>3</v>
      </c>
      <c r="AF5" s="378">
        <v>8111</v>
      </c>
      <c r="AG5" s="378">
        <v>0.4</v>
      </c>
      <c r="AH5" s="298">
        <v>123</v>
      </c>
      <c r="AI5" s="298">
        <v>1.5</v>
      </c>
      <c r="AJ5" s="380" t="s">
        <v>3</v>
      </c>
      <c r="AK5" s="378">
        <v>8234</v>
      </c>
      <c r="AL5" s="378">
        <v>0.4</v>
      </c>
      <c r="AM5" s="298">
        <v>123</v>
      </c>
      <c r="AN5" s="298">
        <v>1.5</v>
      </c>
      <c r="AO5" s="380" t="s">
        <v>3</v>
      </c>
      <c r="AP5" s="378">
        <v>8754</v>
      </c>
      <c r="AQ5" s="378">
        <v>0.4</v>
      </c>
      <c r="AR5" s="298">
        <v>520</v>
      </c>
      <c r="AS5" s="298">
        <v>6.32</v>
      </c>
      <c r="AT5" s="380" t="s">
        <v>3</v>
      </c>
      <c r="AU5" s="378">
        <v>9020</v>
      </c>
      <c r="AV5" s="378">
        <v>0.41</v>
      </c>
      <c r="AW5" s="298">
        <v>266</v>
      </c>
      <c r="AX5" s="298">
        <v>3.04</v>
      </c>
      <c r="AY5" s="380" t="s">
        <v>3</v>
      </c>
      <c r="AZ5" s="415">
        <v>9120</v>
      </c>
      <c r="BA5" s="415">
        <v>0.41</v>
      </c>
      <c r="BB5" s="298">
        <v>100</v>
      </c>
      <c r="BC5" s="298">
        <v>1.1100000000000001</v>
      </c>
      <c r="BD5" s="380" t="s">
        <v>3</v>
      </c>
      <c r="BE5" s="465">
        <v>9505</v>
      </c>
      <c r="BF5" s="465">
        <v>0.42</v>
      </c>
      <c r="BG5" s="298">
        <v>385</v>
      </c>
      <c r="BH5" s="298">
        <v>4.22</v>
      </c>
    </row>
    <row r="6" spans="1:60">
      <c r="A6" s="380" t="s">
        <v>4</v>
      </c>
      <c r="B6" s="330">
        <v>79890</v>
      </c>
      <c r="C6" s="330">
        <v>3.8</v>
      </c>
      <c r="D6" s="331">
        <v>-1097</v>
      </c>
      <c r="E6" s="331">
        <v>-1.4</v>
      </c>
      <c r="F6" s="380" t="s">
        <v>4</v>
      </c>
      <c r="G6" s="378">
        <v>79928</v>
      </c>
      <c r="H6" s="378">
        <v>3.8</v>
      </c>
      <c r="I6" s="298">
        <v>38</v>
      </c>
      <c r="J6" s="298">
        <v>0</v>
      </c>
      <c r="K6" s="380" t="s">
        <v>4</v>
      </c>
      <c r="L6" s="378">
        <v>79172</v>
      </c>
      <c r="M6" s="378">
        <v>3.8</v>
      </c>
      <c r="N6" s="298">
        <v>-756</v>
      </c>
      <c r="O6" s="298">
        <v>-0.9</v>
      </c>
      <c r="P6" s="380" t="s">
        <v>4</v>
      </c>
      <c r="Q6" s="378">
        <v>78930</v>
      </c>
      <c r="R6" s="378">
        <v>3.7</v>
      </c>
      <c r="S6" s="298">
        <v>-242</v>
      </c>
      <c r="T6" s="298">
        <v>-0.3</v>
      </c>
      <c r="U6" s="380" t="s">
        <v>4</v>
      </c>
      <c r="V6" s="378">
        <v>79448</v>
      </c>
      <c r="W6" s="378">
        <v>3.7</v>
      </c>
      <c r="X6" s="298">
        <v>518</v>
      </c>
      <c r="Y6" s="298">
        <v>0.7</v>
      </c>
      <c r="Z6" s="380" t="s">
        <v>4</v>
      </c>
      <c r="AA6" s="378">
        <v>81216</v>
      </c>
      <c r="AB6" s="378">
        <v>3.8</v>
      </c>
      <c r="AC6" s="298">
        <v>1768</v>
      </c>
      <c r="AD6" s="298">
        <v>2.2000000000000002</v>
      </c>
      <c r="AE6" s="380" t="s">
        <v>4</v>
      </c>
      <c r="AF6" s="378">
        <v>82777</v>
      </c>
      <c r="AG6" s="378">
        <v>3.8</v>
      </c>
      <c r="AH6" s="298">
        <v>1561</v>
      </c>
      <c r="AI6" s="298">
        <v>1.9</v>
      </c>
      <c r="AJ6" s="380" t="s">
        <v>4</v>
      </c>
      <c r="AK6" s="378">
        <v>82563</v>
      </c>
      <c r="AL6" s="378">
        <v>3.8</v>
      </c>
      <c r="AM6" s="298">
        <v>-214</v>
      </c>
      <c r="AN6" s="298">
        <v>-0.3</v>
      </c>
      <c r="AO6" s="380" t="s">
        <v>4</v>
      </c>
      <c r="AP6" s="378">
        <v>82982</v>
      </c>
      <c r="AQ6" s="378">
        <v>3.81</v>
      </c>
      <c r="AR6" s="298">
        <v>419</v>
      </c>
      <c r="AS6" s="298">
        <v>0.51</v>
      </c>
      <c r="AT6" s="380" t="s">
        <v>4</v>
      </c>
      <c r="AU6" s="378">
        <v>85249</v>
      </c>
      <c r="AV6" s="378">
        <v>3.87</v>
      </c>
      <c r="AW6" s="298">
        <v>2267</v>
      </c>
      <c r="AX6" s="298">
        <v>2.73</v>
      </c>
      <c r="AY6" s="380" t="s">
        <v>4</v>
      </c>
      <c r="AZ6" s="415">
        <v>86624</v>
      </c>
      <c r="BA6" s="415">
        <v>3.89</v>
      </c>
      <c r="BB6" s="298">
        <v>1375</v>
      </c>
      <c r="BC6" s="298">
        <v>1.61</v>
      </c>
      <c r="BD6" s="380" t="s">
        <v>4</v>
      </c>
      <c r="BE6" s="465">
        <v>87793</v>
      </c>
      <c r="BF6" s="465">
        <v>3.9</v>
      </c>
      <c r="BG6" s="298">
        <v>1169</v>
      </c>
      <c r="BH6" s="298">
        <v>1.35</v>
      </c>
    </row>
    <row r="7" spans="1:60">
      <c r="A7" s="380" t="s">
        <v>5</v>
      </c>
      <c r="B7" s="330">
        <v>4884</v>
      </c>
      <c r="C7" s="330">
        <v>0.2</v>
      </c>
      <c r="D7" s="331">
        <v>-77</v>
      </c>
      <c r="E7" s="331">
        <v>-1.6</v>
      </c>
      <c r="F7" s="380" t="s">
        <v>5</v>
      </c>
      <c r="G7" s="378">
        <v>4859</v>
      </c>
      <c r="H7" s="378">
        <v>0.2</v>
      </c>
      <c r="I7" s="298">
        <v>-25</v>
      </c>
      <c r="J7" s="298">
        <v>-0.5</v>
      </c>
      <c r="K7" s="380" t="s">
        <v>5</v>
      </c>
      <c r="L7" s="378">
        <v>4832</v>
      </c>
      <c r="M7" s="378">
        <v>0.2</v>
      </c>
      <c r="N7" s="298">
        <v>-27</v>
      </c>
      <c r="O7" s="298">
        <v>-0.6</v>
      </c>
      <c r="P7" s="380" t="s">
        <v>5</v>
      </c>
      <c r="Q7" s="378">
        <v>4797</v>
      </c>
      <c r="R7" s="378">
        <v>0.2</v>
      </c>
      <c r="S7" s="298">
        <v>-35</v>
      </c>
      <c r="T7" s="298">
        <v>-0.7</v>
      </c>
      <c r="U7" s="380" t="s">
        <v>5</v>
      </c>
      <c r="V7" s="378">
        <v>4755</v>
      </c>
      <c r="W7" s="378">
        <v>0.2</v>
      </c>
      <c r="X7" s="298">
        <v>-42</v>
      </c>
      <c r="Y7" s="298">
        <v>-0.9</v>
      </c>
      <c r="Z7" s="380" t="s">
        <v>5</v>
      </c>
      <c r="AA7" s="378">
        <v>4778</v>
      </c>
      <c r="AB7" s="378">
        <v>0.2</v>
      </c>
      <c r="AC7" s="298">
        <v>23</v>
      </c>
      <c r="AD7" s="298">
        <v>0.5</v>
      </c>
      <c r="AE7" s="380" t="s">
        <v>5</v>
      </c>
      <c r="AF7" s="378">
        <v>4786</v>
      </c>
      <c r="AG7" s="378">
        <v>0.2</v>
      </c>
      <c r="AH7" s="298">
        <v>8</v>
      </c>
      <c r="AI7" s="298">
        <v>0.2</v>
      </c>
      <c r="AJ7" s="380" t="s">
        <v>5</v>
      </c>
      <c r="AK7" s="378">
        <v>4766</v>
      </c>
      <c r="AL7" s="378">
        <v>0.2</v>
      </c>
      <c r="AM7" s="298">
        <v>-20</v>
      </c>
      <c r="AN7" s="298">
        <v>-0.4</v>
      </c>
      <c r="AO7" s="380" t="s">
        <v>5</v>
      </c>
      <c r="AP7" s="378">
        <v>4753</v>
      </c>
      <c r="AQ7" s="378">
        <v>0.22</v>
      </c>
      <c r="AR7" s="298">
        <v>-13</v>
      </c>
      <c r="AS7" s="298">
        <v>-0.27</v>
      </c>
      <c r="AT7" s="380" t="s">
        <v>5</v>
      </c>
      <c r="AU7" s="378">
        <v>4710</v>
      </c>
      <c r="AV7" s="378">
        <v>0.21</v>
      </c>
      <c r="AW7" s="298">
        <v>-43</v>
      </c>
      <c r="AX7" s="298">
        <v>-0.9</v>
      </c>
      <c r="AY7" s="380" t="s">
        <v>5</v>
      </c>
      <c r="AZ7" s="415">
        <v>4680</v>
      </c>
      <c r="BA7" s="415">
        <v>0.21</v>
      </c>
      <c r="BB7" s="298">
        <v>-30</v>
      </c>
      <c r="BC7" s="298">
        <v>-0.64</v>
      </c>
      <c r="BD7" s="380" t="s">
        <v>5</v>
      </c>
      <c r="BE7" s="465">
        <v>4695</v>
      </c>
      <c r="BF7" s="465">
        <v>0.21</v>
      </c>
      <c r="BG7" s="298">
        <v>15</v>
      </c>
      <c r="BH7" s="298">
        <v>0.32</v>
      </c>
    </row>
    <row r="8" spans="1:60">
      <c r="A8" s="380" t="s">
        <v>6</v>
      </c>
      <c r="B8" s="330">
        <v>26543</v>
      </c>
      <c r="C8" s="330">
        <v>1.3</v>
      </c>
      <c r="D8" s="331">
        <v>409</v>
      </c>
      <c r="E8" s="331">
        <v>1.6</v>
      </c>
      <c r="F8" s="380" t="s">
        <v>6</v>
      </c>
      <c r="G8" s="378">
        <v>26490</v>
      </c>
      <c r="H8" s="378">
        <v>1.3</v>
      </c>
      <c r="I8" s="298">
        <v>-53</v>
      </c>
      <c r="J8" s="298">
        <v>-0.2</v>
      </c>
      <c r="K8" s="380" t="s">
        <v>6</v>
      </c>
      <c r="L8" s="378">
        <v>26746</v>
      </c>
      <c r="M8" s="378">
        <v>1.3</v>
      </c>
      <c r="N8" s="298">
        <v>256</v>
      </c>
      <c r="O8" s="298">
        <v>1</v>
      </c>
      <c r="P8" s="380" t="s">
        <v>6</v>
      </c>
      <c r="Q8" s="378">
        <v>27149</v>
      </c>
      <c r="R8" s="378">
        <v>1.3</v>
      </c>
      <c r="S8" s="298">
        <v>403</v>
      </c>
      <c r="T8" s="298">
        <v>1.5</v>
      </c>
      <c r="U8" s="380" t="s">
        <v>6</v>
      </c>
      <c r="V8" s="378">
        <v>27641</v>
      </c>
      <c r="W8" s="378">
        <v>1.3</v>
      </c>
      <c r="X8" s="298">
        <v>492</v>
      </c>
      <c r="Y8" s="298">
        <v>1.8</v>
      </c>
      <c r="Z8" s="380" t="s">
        <v>6</v>
      </c>
      <c r="AA8" s="378">
        <v>27985</v>
      </c>
      <c r="AB8" s="378">
        <v>1.3</v>
      </c>
      <c r="AC8" s="298">
        <v>344</v>
      </c>
      <c r="AD8" s="298">
        <v>1.2</v>
      </c>
      <c r="AE8" s="380" t="s">
        <v>6</v>
      </c>
      <c r="AF8" s="378">
        <v>28383</v>
      </c>
      <c r="AG8" s="378">
        <v>1.3</v>
      </c>
      <c r="AH8" s="298">
        <v>398</v>
      </c>
      <c r="AI8" s="298">
        <v>1.4</v>
      </c>
      <c r="AJ8" s="380" t="s">
        <v>6</v>
      </c>
      <c r="AK8" s="378">
        <v>28463</v>
      </c>
      <c r="AL8" s="378">
        <v>1.3</v>
      </c>
      <c r="AM8" s="298">
        <v>80</v>
      </c>
      <c r="AN8" s="298">
        <v>0.3</v>
      </c>
      <c r="AO8" s="380" t="s">
        <v>6</v>
      </c>
      <c r="AP8" s="378">
        <v>28485</v>
      </c>
      <c r="AQ8" s="378">
        <v>1.31</v>
      </c>
      <c r="AR8" s="298">
        <v>22</v>
      </c>
      <c r="AS8" s="298">
        <v>0.08</v>
      </c>
      <c r="AT8" s="380" t="s">
        <v>6</v>
      </c>
      <c r="AU8" s="378">
        <v>28694</v>
      </c>
      <c r="AV8" s="378">
        <v>1.3</v>
      </c>
      <c r="AW8" s="298">
        <v>209</v>
      </c>
      <c r="AX8" s="298">
        <v>0.73</v>
      </c>
      <c r="AY8" s="380" t="s">
        <v>6</v>
      </c>
      <c r="AZ8" s="415">
        <v>28795</v>
      </c>
      <c r="BA8" s="415">
        <v>1.29</v>
      </c>
      <c r="BB8" s="298">
        <v>101</v>
      </c>
      <c r="BC8" s="298">
        <v>0.35</v>
      </c>
      <c r="BD8" s="380" t="s">
        <v>6</v>
      </c>
      <c r="BE8" s="465">
        <v>29023</v>
      </c>
      <c r="BF8" s="465">
        <v>1.29</v>
      </c>
      <c r="BG8" s="298">
        <v>228</v>
      </c>
      <c r="BH8" s="298">
        <v>0.79</v>
      </c>
    </row>
    <row r="9" spans="1:60">
      <c r="A9" s="380" t="s">
        <v>7</v>
      </c>
      <c r="B9" s="330">
        <v>2846</v>
      </c>
      <c r="C9" s="330">
        <v>0.1</v>
      </c>
      <c r="D9" s="331">
        <v>-27</v>
      </c>
      <c r="E9" s="331">
        <v>-0.9</v>
      </c>
      <c r="F9" s="380" t="s">
        <v>7</v>
      </c>
      <c r="G9" s="378">
        <v>2820</v>
      </c>
      <c r="H9" s="378">
        <v>0.1</v>
      </c>
      <c r="I9" s="298">
        <v>-26</v>
      </c>
      <c r="J9" s="298">
        <v>-0.9</v>
      </c>
      <c r="K9" s="380" t="s">
        <v>7</v>
      </c>
      <c r="L9" s="378">
        <v>2783</v>
      </c>
      <c r="M9" s="378">
        <v>0.1</v>
      </c>
      <c r="N9" s="298">
        <v>-37</v>
      </c>
      <c r="O9" s="298">
        <v>-1.3</v>
      </c>
      <c r="P9" s="380" t="s">
        <v>7</v>
      </c>
      <c r="Q9" s="378">
        <v>2743</v>
      </c>
      <c r="R9" s="378">
        <v>0.1</v>
      </c>
      <c r="S9" s="298">
        <v>-40</v>
      </c>
      <c r="T9" s="298">
        <v>-1.5</v>
      </c>
      <c r="U9" s="380" t="s">
        <v>7</v>
      </c>
      <c r="V9" s="378">
        <v>2768</v>
      </c>
      <c r="W9" s="378">
        <v>0.1</v>
      </c>
      <c r="X9" s="298">
        <v>25</v>
      </c>
      <c r="Y9" s="298">
        <v>0.9</v>
      </c>
      <c r="Z9" s="380" t="s">
        <v>7</v>
      </c>
      <c r="AA9" s="378">
        <v>2786</v>
      </c>
      <c r="AB9" s="378">
        <v>0.1</v>
      </c>
      <c r="AC9" s="298">
        <v>18</v>
      </c>
      <c r="AD9" s="298">
        <v>0.6</v>
      </c>
      <c r="AE9" s="380" t="s">
        <v>7</v>
      </c>
      <c r="AF9" s="378">
        <v>2818</v>
      </c>
      <c r="AG9" s="378">
        <v>0.1</v>
      </c>
      <c r="AH9" s="298">
        <v>32</v>
      </c>
      <c r="AI9" s="298">
        <v>1.1000000000000001</v>
      </c>
      <c r="AJ9" s="380" t="s">
        <v>7</v>
      </c>
      <c r="AK9" s="378">
        <v>2807</v>
      </c>
      <c r="AL9" s="378">
        <v>0.1</v>
      </c>
      <c r="AM9" s="298">
        <v>-11</v>
      </c>
      <c r="AN9" s="298">
        <v>-0.4</v>
      </c>
      <c r="AO9" s="380" t="s">
        <v>7</v>
      </c>
      <c r="AP9" s="378">
        <v>2849</v>
      </c>
      <c r="AQ9" s="378">
        <v>0.13</v>
      </c>
      <c r="AR9" s="298">
        <v>42</v>
      </c>
      <c r="AS9" s="298">
        <v>1.5</v>
      </c>
      <c r="AT9" s="380" t="s">
        <v>7</v>
      </c>
      <c r="AU9" s="378">
        <v>2984</v>
      </c>
      <c r="AV9" s="378">
        <v>0.14000000000000001</v>
      </c>
      <c r="AW9" s="298">
        <v>135</v>
      </c>
      <c r="AX9" s="298">
        <v>4.74</v>
      </c>
      <c r="AY9" s="380" t="s">
        <v>7</v>
      </c>
      <c r="AZ9" s="415">
        <v>3066</v>
      </c>
      <c r="BA9" s="415">
        <v>0.14000000000000001</v>
      </c>
      <c r="BB9" s="298">
        <v>82</v>
      </c>
      <c r="BC9" s="298">
        <v>2.75</v>
      </c>
      <c r="BD9" s="380" t="s">
        <v>7</v>
      </c>
      <c r="BE9" s="465">
        <v>3145</v>
      </c>
      <c r="BF9" s="465">
        <v>0.14000000000000001</v>
      </c>
      <c r="BG9" s="298">
        <v>79</v>
      </c>
      <c r="BH9" s="298">
        <v>2.58</v>
      </c>
    </row>
    <row r="10" spans="1:60">
      <c r="A10" s="380" t="s">
        <v>8</v>
      </c>
      <c r="B10" s="330">
        <v>5169</v>
      </c>
      <c r="C10" s="330">
        <v>0.2</v>
      </c>
      <c r="D10" s="331">
        <v>83</v>
      </c>
      <c r="E10" s="331">
        <v>1.6</v>
      </c>
      <c r="F10" s="380" t="s">
        <v>8</v>
      </c>
      <c r="G10" s="378">
        <v>4966</v>
      </c>
      <c r="H10" s="378">
        <v>0.2</v>
      </c>
      <c r="I10" s="298">
        <v>-203</v>
      </c>
      <c r="J10" s="298">
        <v>-3.9</v>
      </c>
      <c r="K10" s="380" t="s">
        <v>8</v>
      </c>
      <c r="L10" s="378">
        <v>4916</v>
      </c>
      <c r="M10" s="378">
        <v>0.2</v>
      </c>
      <c r="N10" s="298">
        <v>-50</v>
      </c>
      <c r="O10" s="298">
        <v>-1</v>
      </c>
      <c r="P10" s="380" t="s">
        <v>8</v>
      </c>
      <c r="Q10" s="378">
        <v>4827</v>
      </c>
      <c r="R10" s="378">
        <v>0.2</v>
      </c>
      <c r="S10" s="298">
        <v>-89</v>
      </c>
      <c r="T10" s="298">
        <v>-1.8</v>
      </c>
      <c r="U10" s="380" t="s">
        <v>8</v>
      </c>
      <c r="V10" s="378">
        <v>4819</v>
      </c>
      <c r="W10" s="378">
        <v>0.2</v>
      </c>
      <c r="X10" s="298">
        <v>-8</v>
      </c>
      <c r="Y10" s="298">
        <v>-0.2</v>
      </c>
      <c r="Z10" s="380" t="s">
        <v>8</v>
      </c>
      <c r="AA10" s="378">
        <v>4871</v>
      </c>
      <c r="AB10" s="378">
        <v>0.2</v>
      </c>
      <c r="AC10" s="298">
        <v>52</v>
      </c>
      <c r="AD10" s="298">
        <v>1.1000000000000001</v>
      </c>
      <c r="AE10" s="380" t="s">
        <v>8</v>
      </c>
      <c r="AF10" s="378">
        <v>4869</v>
      </c>
      <c r="AG10" s="378">
        <v>0.2</v>
      </c>
      <c r="AH10" s="298">
        <v>-2</v>
      </c>
      <c r="AI10" s="298">
        <v>0</v>
      </c>
      <c r="AJ10" s="380" t="s">
        <v>8</v>
      </c>
      <c r="AK10" s="378">
        <v>4895</v>
      </c>
      <c r="AL10" s="378">
        <v>0.2</v>
      </c>
      <c r="AM10" s="298">
        <v>26</v>
      </c>
      <c r="AN10" s="298">
        <v>0.5</v>
      </c>
      <c r="AO10" s="380" t="s">
        <v>8</v>
      </c>
      <c r="AP10" s="378">
        <v>4920</v>
      </c>
      <c r="AQ10" s="378">
        <v>0.23</v>
      </c>
      <c r="AR10" s="298">
        <v>25</v>
      </c>
      <c r="AS10" s="298">
        <v>0.51</v>
      </c>
      <c r="AT10" s="380" t="s">
        <v>8</v>
      </c>
      <c r="AU10" s="378">
        <v>4936</v>
      </c>
      <c r="AV10" s="378">
        <v>0.22</v>
      </c>
      <c r="AW10" s="298">
        <v>16</v>
      </c>
      <c r="AX10" s="298">
        <v>0.33</v>
      </c>
      <c r="AY10" s="380" t="s">
        <v>8</v>
      </c>
      <c r="AZ10" s="415">
        <v>4924</v>
      </c>
      <c r="BA10" s="415">
        <v>0.22</v>
      </c>
      <c r="BB10" s="298">
        <v>-12</v>
      </c>
      <c r="BC10" s="298">
        <v>-0.24</v>
      </c>
      <c r="BD10" s="380" t="s">
        <v>8</v>
      </c>
      <c r="BE10" s="465">
        <v>4940</v>
      </c>
      <c r="BF10" s="465">
        <v>0.22</v>
      </c>
      <c r="BG10" s="298">
        <v>16</v>
      </c>
      <c r="BH10" s="298">
        <v>0.32</v>
      </c>
    </row>
    <row r="11" spans="1:60">
      <c r="A11" s="380" t="s">
        <v>9</v>
      </c>
      <c r="B11" s="330">
        <v>43455</v>
      </c>
      <c r="C11" s="330">
        <v>2.1</v>
      </c>
      <c r="D11" s="331">
        <v>-153</v>
      </c>
      <c r="E11" s="331">
        <v>-0.4</v>
      </c>
      <c r="F11" s="380" t="s">
        <v>9</v>
      </c>
      <c r="G11" s="378">
        <v>44846</v>
      </c>
      <c r="H11" s="378">
        <v>2.1</v>
      </c>
      <c r="I11" s="298">
        <v>1391</v>
      </c>
      <c r="J11" s="298">
        <v>3.2</v>
      </c>
      <c r="K11" s="380" t="s">
        <v>9</v>
      </c>
      <c r="L11" s="378">
        <v>45332</v>
      </c>
      <c r="M11" s="378">
        <v>2.2000000000000002</v>
      </c>
      <c r="N11" s="298">
        <v>486</v>
      </c>
      <c r="O11" s="298">
        <v>1.1000000000000001</v>
      </c>
      <c r="P11" s="380" t="s">
        <v>9</v>
      </c>
      <c r="Q11" s="378">
        <v>46816</v>
      </c>
      <c r="R11" s="378">
        <v>2.2000000000000002</v>
      </c>
      <c r="S11" s="298">
        <v>1484</v>
      </c>
      <c r="T11" s="298">
        <v>3.2</v>
      </c>
      <c r="U11" s="380" t="s">
        <v>9</v>
      </c>
      <c r="V11" s="378">
        <v>48374</v>
      </c>
      <c r="W11" s="378">
        <v>2.2999999999999998</v>
      </c>
      <c r="X11" s="298">
        <v>1558</v>
      </c>
      <c r="Y11" s="298">
        <v>3.2</v>
      </c>
      <c r="Z11" s="380" t="s">
        <v>9</v>
      </c>
      <c r="AA11" s="378">
        <v>50146</v>
      </c>
      <c r="AB11" s="378">
        <v>2.2999999999999998</v>
      </c>
      <c r="AC11" s="298">
        <v>1772</v>
      </c>
      <c r="AD11" s="298">
        <v>3.7</v>
      </c>
      <c r="AE11" s="380" t="s">
        <v>9</v>
      </c>
      <c r="AF11" s="378">
        <v>51233</v>
      </c>
      <c r="AG11" s="378">
        <v>2.4</v>
      </c>
      <c r="AH11" s="298">
        <v>1087</v>
      </c>
      <c r="AI11" s="298">
        <v>2.2000000000000002</v>
      </c>
      <c r="AJ11" s="380" t="s">
        <v>9</v>
      </c>
      <c r="AK11" s="378">
        <v>51850</v>
      </c>
      <c r="AL11" s="378">
        <v>2.4</v>
      </c>
      <c r="AM11" s="298">
        <v>617</v>
      </c>
      <c r="AN11" s="298">
        <v>1.2</v>
      </c>
      <c r="AO11" s="380" t="s">
        <v>9</v>
      </c>
      <c r="AP11" s="378">
        <v>52447</v>
      </c>
      <c r="AQ11" s="378">
        <v>2.41</v>
      </c>
      <c r="AR11" s="298">
        <v>597</v>
      </c>
      <c r="AS11" s="298">
        <v>1.1499999999999999</v>
      </c>
      <c r="AT11" s="380" t="s">
        <v>9</v>
      </c>
      <c r="AU11" s="378">
        <v>54942</v>
      </c>
      <c r="AV11" s="378">
        <v>2.5</v>
      </c>
      <c r="AW11" s="298">
        <v>2495</v>
      </c>
      <c r="AX11" s="298">
        <v>4.76</v>
      </c>
      <c r="AY11" s="380" t="s">
        <v>9</v>
      </c>
      <c r="AZ11" s="415">
        <v>57143</v>
      </c>
      <c r="BA11" s="415">
        <v>2.56</v>
      </c>
      <c r="BB11" s="298">
        <v>2201</v>
      </c>
      <c r="BC11" s="298">
        <v>4.01</v>
      </c>
      <c r="BD11" s="380" t="s">
        <v>9</v>
      </c>
      <c r="BE11" s="465">
        <v>58752</v>
      </c>
      <c r="BF11" s="465">
        <v>2.61</v>
      </c>
      <c r="BG11" s="298">
        <v>1609</v>
      </c>
      <c r="BH11" s="298">
        <v>2.82</v>
      </c>
    </row>
    <row r="12" spans="1:60">
      <c r="A12" s="380" t="s">
        <v>10</v>
      </c>
      <c r="B12" s="330">
        <v>5482</v>
      </c>
      <c r="C12" s="330">
        <v>0.3</v>
      </c>
      <c r="D12" s="331">
        <v>34</v>
      </c>
      <c r="E12" s="331">
        <v>0.6</v>
      </c>
      <c r="F12" s="380" t="s">
        <v>10</v>
      </c>
      <c r="G12" s="378">
        <v>5433</v>
      </c>
      <c r="H12" s="378">
        <v>0.3</v>
      </c>
      <c r="I12" s="298">
        <v>-49</v>
      </c>
      <c r="J12" s="298">
        <v>-0.9</v>
      </c>
      <c r="K12" s="380" t="s">
        <v>10</v>
      </c>
      <c r="L12" s="378">
        <v>5423</v>
      </c>
      <c r="M12" s="378">
        <v>0.3</v>
      </c>
      <c r="N12" s="298">
        <v>-10</v>
      </c>
      <c r="O12" s="298">
        <v>-0.2</v>
      </c>
      <c r="P12" s="380" t="s">
        <v>10</v>
      </c>
      <c r="Q12" s="378">
        <v>5426</v>
      </c>
      <c r="R12" s="378">
        <v>0.3</v>
      </c>
      <c r="S12" s="298">
        <v>3</v>
      </c>
      <c r="T12" s="298">
        <v>0.1</v>
      </c>
      <c r="U12" s="380" t="s">
        <v>10</v>
      </c>
      <c r="V12" s="378">
        <v>5428</v>
      </c>
      <c r="W12" s="378">
        <v>0.3</v>
      </c>
      <c r="X12" s="298">
        <v>2</v>
      </c>
      <c r="Y12" s="298">
        <v>0</v>
      </c>
      <c r="Z12" s="380" t="s">
        <v>10</v>
      </c>
      <c r="AA12" s="378">
        <v>5520</v>
      </c>
      <c r="AB12" s="378">
        <v>0.3</v>
      </c>
      <c r="AC12" s="298">
        <v>92</v>
      </c>
      <c r="AD12" s="298">
        <v>1.7</v>
      </c>
      <c r="AE12" s="380" t="s">
        <v>10</v>
      </c>
      <c r="AF12" s="378">
        <v>5540</v>
      </c>
      <c r="AG12" s="378">
        <v>0.3</v>
      </c>
      <c r="AH12" s="298">
        <v>20</v>
      </c>
      <c r="AI12" s="298">
        <v>0.4</v>
      </c>
      <c r="AJ12" s="380" t="s">
        <v>10</v>
      </c>
      <c r="AK12" s="378">
        <v>5553</v>
      </c>
      <c r="AL12" s="378">
        <v>0.3</v>
      </c>
      <c r="AM12" s="298">
        <v>13</v>
      </c>
      <c r="AN12" s="298">
        <v>0.2</v>
      </c>
      <c r="AO12" s="380" t="s">
        <v>10</v>
      </c>
      <c r="AP12" s="378">
        <v>5561</v>
      </c>
      <c r="AQ12" s="378">
        <v>0.26</v>
      </c>
      <c r="AR12" s="298">
        <v>8</v>
      </c>
      <c r="AS12" s="298">
        <v>0.14000000000000001</v>
      </c>
      <c r="AT12" s="380" t="s">
        <v>10</v>
      </c>
      <c r="AU12" s="378">
        <v>5562</v>
      </c>
      <c r="AV12" s="378">
        <v>0.25</v>
      </c>
      <c r="AW12" s="298">
        <v>1</v>
      </c>
      <c r="AX12" s="298">
        <v>0.02</v>
      </c>
      <c r="AY12" s="380" t="s">
        <v>10</v>
      </c>
      <c r="AZ12" s="415">
        <v>5593</v>
      </c>
      <c r="BA12" s="415">
        <v>0.25</v>
      </c>
      <c r="BB12" s="298">
        <v>31</v>
      </c>
      <c r="BC12" s="298">
        <v>0.56000000000000005</v>
      </c>
      <c r="BD12" s="380" t="s">
        <v>10</v>
      </c>
      <c r="BE12" s="465">
        <v>5667</v>
      </c>
      <c r="BF12" s="465">
        <v>0.25</v>
      </c>
      <c r="BG12" s="298">
        <v>74</v>
      </c>
      <c r="BH12" s="298">
        <v>1.32</v>
      </c>
    </row>
    <row r="13" spans="1:60">
      <c r="A13" s="380" t="s">
        <v>11</v>
      </c>
      <c r="B13" s="330">
        <v>20061</v>
      </c>
      <c r="C13" s="330">
        <v>1</v>
      </c>
      <c r="D13" s="331">
        <v>-476</v>
      </c>
      <c r="E13" s="331">
        <v>-2.2999999999999998</v>
      </c>
      <c r="F13" s="380" t="s">
        <v>11</v>
      </c>
      <c r="G13" s="378">
        <v>20373</v>
      </c>
      <c r="H13" s="378">
        <v>1</v>
      </c>
      <c r="I13" s="298">
        <v>312</v>
      </c>
      <c r="J13" s="298">
        <v>1.6</v>
      </c>
      <c r="K13" s="380" t="s">
        <v>11</v>
      </c>
      <c r="L13" s="378">
        <v>20460</v>
      </c>
      <c r="M13" s="378">
        <v>1</v>
      </c>
      <c r="N13" s="298">
        <v>87</v>
      </c>
      <c r="O13" s="298">
        <v>0.4</v>
      </c>
      <c r="P13" s="380" t="s">
        <v>11</v>
      </c>
      <c r="Q13" s="378">
        <v>20537</v>
      </c>
      <c r="R13" s="378">
        <v>1</v>
      </c>
      <c r="S13" s="298">
        <v>77</v>
      </c>
      <c r="T13" s="298">
        <v>0.4</v>
      </c>
      <c r="U13" s="380" t="s">
        <v>11</v>
      </c>
      <c r="V13" s="378">
        <v>20991</v>
      </c>
      <c r="W13" s="378">
        <v>1</v>
      </c>
      <c r="X13" s="298">
        <v>454</v>
      </c>
      <c r="Y13" s="298">
        <v>2.2000000000000002</v>
      </c>
      <c r="Z13" s="380" t="s">
        <v>11</v>
      </c>
      <c r="AA13" s="378">
        <v>21368</v>
      </c>
      <c r="AB13" s="378">
        <v>1</v>
      </c>
      <c r="AC13" s="298">
        <v>377</v>
      </c>
      <c r="AD13" s="298">
        <v>1.8</v>
      </c>
      <c r="AE13" s="380" t="s">
        <v>11</v>
      </c>
      <c r="AF13" s="378">
        <v>21796</v>
      </c>
      <c r="AG13" s="378">
        <v>1</v>
      </c>
      <c r="AH13" s="298">
        <v>428</v>
      </c>
      <c r="AI13" s="298">
        <v>2</v>
      </c>
      <c r="AJ13" s="380" t="s">
        <v>11</v>
      </c>
      <c r="AK13" s="378">
        <v>21827</v>
      </c>
      <c r="AL13" s="378">
        <v>1</v>
      </c>
      <c r="AM13" s="298">
        <v>31</v>
      </c>
      <c r="AN13" s="298">
        <v>0.1</v>
      </c>
      <c r="AO13" s="380" t="s">
        <v>11</v>
      </c>
      <c r="AP13" s="378">
        <v>21711</v>
      </c>
      <c r="AQ13" s="378">
        <v>1</v>
      </c>
      <c r="AR13" s="298">
        <v>-116</v>
      </c>
      <c r="AS13" s="298">
        <v>-0.53</v>
      </c>
      <c r="AT13" s="380" t="s">
        <v>11</v>
      </c>
      <c r="AU13" s="378">
        <v>22301</v>
      </c>
      <c r="AV13" s="378">
        <v>1.01</v>
      </c>
      <c r="AW13" s="298">
        <v>590</v>
      </c>
      <c r="AX13" s="298">
        <v>2.72</v>
      </c>
      <c r="AY13" s="380" t="s">
        <v>11</v>
      </c>
      <c r="AZ13" s="415">
        <v>22642</v>
      </c>
      <c r="BA13" s="415">
        <v>1.02</v>
      </c>
      <c r="BB13" s="298">
        <v>341</v>
      </c>
      <c r="BC13" s="298">
        <v>1.53</v>
      </c>
      <c r="BD13" s="380" t="s">
        <v>11</v>
      </c>
      <c r="BE13" s="465">
        <v>22654</v>
      </c>
      <c r="BF13" s="465">
        <v>1.01</v>
      </c>
      <c r="BG13" s="298">
        <v>12</v>
      </c>
      <c r="BH13" s="298">
        <v>0.05</v>
      </c>
    </row>
    <row r="14" spans="1:60">
      <c r="A14" s="380" t="s">
        <v>12</v>
      </c>
      <c r="B14" s="330">
        <v>18751</v>
      </c>
      <c r="C14" s="330">
        <v>0.9</v>
      </c>
      <c r="D14" s="331">
        <v>162</v>
      </c>
      <c r="E14" s="331">
        <v>0.9</v>
      </c>
      <c r="F14" s="380" t="s">
        <v>12</v>
      </c>
      <c r="G14" s="378">
        <v>18777</v>
      </c>
      <c r="H14" s="378">
        <v>0.9</v>
      </c>
      <c r="I14" s="298">
        <v>26</v>
      </c>
      <c r="J14" s="298">
        <v>0.1</v>
      </c>
      <c r="K14" s="380" t="s">
        <v>12</v>
      </c>
      <c r="L14" s="378">
        <v>19000</v>
      </c>
      <c r="M14" s="378">
        <v>0.9</v>
      </c>
      <c r="N14" s="298">
        <v>223</v>
      </c>
      <c r="O14" s="298">
        <v>1.2</v>
      </c>
      <c r="P14" s="380" t="s">
        <v>12</v>
      </c>
      <c r="Q14" s="378">
        <v>19273</v>
      </c>
      <c r="R14" s="378">
        <v>0.9</v>
      </c>
      <c r="S14" s="298">
        <v>273</v>
      </c>
      <c r="T14" s="298">
        <v>1.4</v>
      </c>
      <c r="U14" s="380" t="s">
        <v>12</v>
      </c>
      <c r="V14" s="378">
        <v>19739</v>
      </c>
      <c r="W14" s="378">
        <v>0.9</v>
      </c>
      <c r="X14" s="298">
        <v>466</v>
      </c>
      <c r="Y14" s="298">
        <v>2.4</v>
      </c>
      <c r="Z14" s="380" t="s">
        <v>12</v>
      </c>
      <c r="AA14" s="378">
        <v>20190</v>
      </c>
      <c r="AB14" s="378">
        <v>0.9</v>
      </c>
      <c r="AC14" s="298">
        <v>451</v>
      </c>
      <c r="AD14" s="298">
        <v>2.2999999999999998</v>
      </c>
      <c r="AE14" s="380" t="s">
        <v>12</v>
      </c>
      <c r="AF14" s="378">
        <v>20662</v>
      </c>
      <c r="AG14" s="378">
        <v>0.9</v>
      </c>
      <c r="AH14" s="298">
        <v>472</v>
      </c>
      <c r="AI14" s="298">
        <v>2.2999999999999998</v>
      </c>
      <c r="AJ14" s="380" t="s">
        <v>12</v>
      </c>
      <c r="AK14" s="378">
        <v>21000</v>
      </c>
      <c r="AL14" s="378">
        <v>1</v>
      </c>
      <c r="AM14" s="298">
        <v>338</v>
      </c>
      <c r="AN14" s="298">
        <v>1.6</v>
      </c>
      <c r="AO14" s="380" t="s">
        <v>12</v>
      </c>
      <c r="AP14" s="378">
        <v>21224</v>
      </c>
      <c r="AQ14" s="378">
        <v>0.97</v>
      </c>
      <c r="AR14" s="298">
        <v>224</v>
      </c>
      <c r="AS14" s="298">
        <v>1.07</v>
      </c>
      <c r="AT14" s="380" t="s">
        <v>12</v>
      </c>
      <c r="AU14" s="378">
        <v>21536</v>
      </c>
      <c r="AV14" s="378">
        <v>0.98</v>
      </c>
      <c r="AW14" s="298">
        <v>312</v>
      </c>
      <c r="AX14" s="298">
        <v>1.47</v>
      </c>
      <c r="AY14" s="380" t="s">
        <v>12</v>
      </c>
      <c r="AZ14" s="415">
        <v>21716</v>
      </c>
      <c r="BA14" s="415">
        <v>0.97</v>
      </c>
      <c r="BB14" s="298">
        <v>180</v>
      </c>
      <c r="BC14" s="298">
        <v>0.84</v>
      </c>
      <c r="BD14" s="380" t="s">
        <v>12</v>
      </c>
      <c r="BE14" s="465">
        <v>22009</v>
      </c>
      <c r="BF14" s="465">
        <v>0.98</v>
      </c>
      <c r="BG14" s="298">
        <v>293</v>
      </c>
      <c r="BH14" s="298">
        <v>1.35</v>
      </c>
    </row>
    <row r="15" spans="1:60">
      <c r="A15" s="380" t="s">
        <v>13</v>
      </c>
      <c r="B15" s="330">
        <v>22913</v>
      </c>
      <c r="C15" s="330">
        <v>1.1000000000000001</v>
      </c>
      <c r="D15" s="331">
        <v>-179</v>
      </c>
      <c r="E15" s="331">
        <v>-0.8</v>
      </c>
      <c r="F15" s="380" t="s">
        <v>13</v>
      </c>
      <c r="G15" s="378">
        <v>22659</v>
      </c>
      <c r="H15" s="378">
        <v>1.1000000000000001</v>
      </c>
      <c r="I15" s="298">
        <v>-254</v>
      </c>
      <c r="J15" s="298">
        <v>-1.1000000000000001</v>
      </c>
      <c r="K15" s="380" t="s">
        <v>13</v>
      </c>
      <c r="L15" s="378">
        <v>22606</v>
      </c>
      <c r="M15" s="378">
        <v>1.1000000000000001</v>
      </c>
      <c r="N15" s="298">
        <v>-53</v>
      </c>
      <c r="O15" s="298">
        <v>-0.2</v>
      </c>
      <c r="P15" s="380" t="s">
        <v>13</v>
      </c>
      <c r="Q15" s="378">
        <v>22558</v>
      </c>
      <c r="R15" s="378">
        <v>1.1000000000000001</v>
      </c>
      <c r="S15" s="298">
        <v>-48</v>
      </c>
      <c r="T15" s="298">
        <v>-0.2</v>
      </c>
      <c r="U15" s="380" t="s">
        <v>13</v>
      </c>
      <c r="V15" s="378">
        <v>22749</v>
      </c>
      <c r="W15" s="378">
        <v>1.1000000000000001</v>
      </c>
      <c r="X15" s="298">
        <v>191</v>
      </c>
      <c r="Y15" s="298">
        <v>0.8</v>
      </c>
      <c r="Z15" s="380" t="s">
        <v>13</v>
      </c>
      <c r="AA15" s="378">
        <v>23254</v>
      </c>
      <c r="AB15" s="378">
        <v>1.1000000000000001</v>
      </c>
      <c r="AC15" s="298">
        <v>505</v>
      </c>
      <c r="AD15" s="298">
        <v>2.2000000000000002</v>
      </c>
      <c r="AE15" s="380" t="s">
        <v>13</v>
      </c>
      <c r="AF15" s="378">
        <v>23316</v>
      </c>
      <c r="AG15" s="378">
        <v>1.1000000000000001</v>
      </c>
      <c r="AH15" s="298">
        <v>62</v>
      </c>
      <c r="AI15" s="298">
        <v>0.3</v>
      </c>
      <c r="AJ15" s="380" t="s">
        <v>13</v>
      </c>
      <c r="AK15" s="378">
        <v>23310</v>
      </c>
      <c r="AL15" s="378">
        <v>1.1000000000000001</v>
      </c>
      <c r="AM15" s="298">
        <v>-6</v>
      </c>
      <c r="AN15" s="298">
        <v>0</v>
      </c>
      <c r="AO15" s="380" t="s">
        <v>13</v>
      </c>
      <c r="AP15" s="378">
        <v>23496</v>
      </c>
      <c r="AQ15" s="378">
        <v>1.08</v>
      </c>
      <c r="AR15" s="298">
        <v>186</v>
      </c>
      <c r="AS15" s="298">
        <v>0.8</v>
      </c>
      <c r="AT15" s="380" t="s">
        <v>13</v>
      </c>
      <c r="AU15" s="378">
        <v>23971</v>
      </c>
      <c r="AV15" s="378">
        <v>1.0900000000000001</v>
      </c>
      <c r="AW15" s="298">
        <v>475</v>
      </c>
      <c r="AX15" s="298">
        <v>2.02</v>
      </c>
      <c r="AY15" s="380" t="s">
        <v>13</v>
      </c>
      <c r="AZ15" s="415">
        <v>24285</v>
      </c>
      <c r="BA15" s="415">
        <v>1.0900000000000001</v>
      </c>
      <c r="BB15" s="298">
        <v>314</v>
      </c>
      <c r="BC15" s="298">
        <v>1.31</v>
      </c>
      <c r="BD15" s="380" t="s">
        <v>13</v>
      </c>
      <c r="BE15" s="465">
        <v>24616</v>
      </c>
      <c r="BF15" s="465">
        <v>1.0900000000000001</v>
      </c>
      <c r="BG15" s="298">
        <v>331</v>
      </c>
      <c r="BH15" s="298">
        <v>1.36</v>
      </c>
    </row>
    <row r="16" spans="1:60">
      <c r="A16" s="380" t="s">
        <v>14</v>
      </c>
      <c r="B16" s="330">
        <v>153009</v>
      </c>
      <c r="C16" s="330">
        <v>7.3</v>
      </c>
      <c r="D16" s="331">
        <v>1291</v>
      </c>
      <c r="E16" s="331">
        <v>0.9</v>
      </c>
      <c r="F16" s="380" t="s">
        <v>14</v>
      </c>
      <c r="G16" s="378">
        <v>152843</v>
      </c>
      <c r="H16" s="378">
        <v>7.3</v>
      </c>
      <c r="I16" s="298">
        <v>-166</v>
      </c>
      <c r="J16" s="298">
        <v>-0.1</v>
      </c>
      <c r="K16" s="380" t="s">
        <v>14</v>
      </c>
      <c r="L16" s="378">
        <v>153111</v>
      </c>
      <c r="M16" s="378">
        <v>7.3</v>
      </c>
      <c r="N16" s="298">
        <v>268</v>
      </c>
      <c r="O16" s="298">
        <v>0.2</v>
      </c>
      <c r="P16" s="380" t="s">
        <v>14</v>
      </c>
      <c r="Q16" s="378">
        <v>153655</v>
      </c>
      <c r="R16" s="378">
        <v>7.3</v>
      </c>
      <c r="S16" s="298">
        <v>544</v>
      </c>
      <c r="T16" s="298">
        <v>0.4</v>
      </c>
      <c r="U16" s="380" t="s">
        <v>14</v>
      </c>
      <c r="V16" s="378">
        <v>155549</v>
      </c>
      <c r="W16" s="378">
        <v>7.3</v>
      </c>
      <c r="X16" s="298">
        <v>1894</v>
      </c>
      <c r="Y16" s="298">
        <v>1.2</v>
      </c>
      <c r="Z16" s="380" t="s">
        <v>14</v>
      </c>
      <c r="AA16" s="378">
        <v>157503</v>
      </c>
      <c r="AB16" s="378">
        <v>7.3</v>
      </c>
      <c r="AC16" s="298">
        <v>1954</v>
      </c>
      <c r="AD16" s="298">
        <v>1.3</v>
      </c>
      <c r="AE16" s="380" t="s">
        <v>14</v>
      </c>
      <c r="AF16" s="378">
        <v>158911</v>
      </c>
      <c r="AG16" s="378">
        <v>7.3</v>
      </c>
      <c r="AH16" s="298">
        <v>1408</v>
      </c>
      <c r="AI16" s="298">
        <v>0.9</v>
      </c>
      <c r="AJ16" s="380" t="s">
        <v>14</v>
      </c>
      <c r="AK16" s="378">
        <v>158010</v>
      </c>
      <c r="AL16" s="378">
        <v>7.3</v>
      </c>
      <c r="AM16" s="298">
        <v>-901</v>
      </c>
      <c r="AN16" s="298">
        <v>-0.6</v>
      </c>
      <c r="AO16" s="380" t="s">
        <v>14</v>
      </c>
      <c r="AP16" s="378">
        <v>157815</v>
      </c>
      <c r="AQ16" s="378">
        <v>7.25</v>
      </c>
      <c r="AR16" s="298">
        <v>-195</v>
      </c>
      <c r="AS16" s="298">
        <v>-0.12</v>
      </c>
      <c r="AT16" s="380" t="s">
        <v>14</v>
      </c>
      <c r="AU16" s="378">
        <v>159034</v>
      </c>
      <c r="AV16" s="378">
        <v>7.22</v>
      </c>
      <c r="AW16" s="298">
        <v>1219</v>
      </c>
      <c r="AX16" s="298">
        <v>0.77</v>
      </c>
      <c r="AY16" s="380" t="s">
        <v>14</v>
      </c>
      <c r="AZ16" s="415">
        <v>160258</v>
      </c>
      <c r="BA16" s="415">
        <v>7.19</v>
      </c>
      <c r="BB16" s="298">
        <v>1224</v>
      </c>
      <c r="BC16" s="298">
        <v>0.77</v>
      </c>
      <c r="BD16" s="380" t="s">
        <v>14</v>
      </c>
      <c r="BE16" s="465">
        <v>161108</v>
      </c>
      <c r="BF16" s="465">
        <v>7.16</v>
      </c>
      <c r="BG16" s="298">
        <v>850</v>
      </c>
      <c r="BH16" s="298">
        <v>0.53</v>
      </c>
    </row>
    <row r="17" spans="1:60">
      <c r="A17" s="380" t="s">
        <v>15</v>
      </c>
      <c r="B17" s="330">
        <v>8745</v>
      </c>
      <c r="C17" s="330">
        <v>0.4</v>
      </c>
      <c r="D17" s="331">
        <v>-199</v>
      </c>
      <c r="E17" s="331">
        <v>-2.2000000000000002</v>
      </c>
      <c r="F17" s="380" t="s">
        <v>15</v>
      </c>
      <c r="G17" s="378">
        <v>8752</v>
      </c>
      <c r="H17" s="378">
        <v>0.4</v>
      </c>
      <c r="I17" s="298">
        <v>7</v>
      </c>
      <c r="J17" s="298">
        <v>0.1</v>
      </c>
      <c r="K17" s="380" t="s">
        <v>15</v>
      </c>
      <c r="L17" s="378">
        <v>8772</v>
      </c>
      <c r="M17" s="378">
        <v>0.4</v>
      </c>
      <c r="N17" s="298">
        <v>20</v>
      </c>
      <c r="O17" s="298">
        <v>0.2</v>
      </c>
      <c r="P17" s="380" t="s">
        <v>15</v>
      </c>
      <c r="Q17" s="378">
        <v>8854</v>
      </c>
      <c r="R17" s="378">
        <v>0.4</v>
      </c>
      <c r="S17" s="298">
        <v>82</v>
      </c>
      <c r="T17" s="298">
        <v>0.9</v>
      </c>
      <c r="U17" s="380" t="s">
        <v>15</v>
      </c>
      <c r="V17" s="378">
        <v>8956</v>
      </c>
      <c r="W17" s="378">
        <v>0.4</v>
      </c>
      <c r="X17" s="298">
        <v>102</v>
      </c>
      <c r="Y17" s="298">
        <v>1.1000000000000001</v>
      </c>
      <c r="Z17" s="380" t="s">
        <v>15</v>
      </c>
      <c r="AA17" s="378">
        <v>9061</v>
      </c>
      <c r="AB17" s="378">
        <v>0.4</v>
      </c>
      <c r="AC17" s="298">
        <v>105</v>
      </c>
      <c r="AD17" s="298">
        <v>1.2</v>
      </c>
      <c r="AE17" s="380" t="s">
        <v>15</v>
      </c>
      <c r="AF17" s="378">
        <v>9059</v>
      </c>
      <c r="AG17" s="378">
        <v>0.4</v>
      </c>
      <c r="AH17" s="298">
        <v>-2</v>
      </c>
      <c r="AI17" s="298">
        <v>0</v>
      </c>
      <c r="AJ17" s="380" t="s">
        <v>15</v>
      </c>
      <c r="AK17" s="378">
        <v>9114</v>
      </c>
      <c r="AL17" s="378">
        <v>0.4</v>
      </c>
      <c r="AM17" s="298">
        <v>55</v>
      </c>
      <c r="AN17" s="298">
        <v>0.6</v>
      </c>
      <c r="AO17" s="380" t="s">
        <v>15</v>
      </c>
      <c r="AP17" s="378">
        <v>9054</v>
      </c>
      <c r="AQ17" s="378">
        <v>0.42</v>
      </c>
      <c r="AR17" s="298">
        <v>-60</v>
      </c>
      <c r="AS17" s="298">
        <v>-0.66</v>
      </c>
      <c r="AT17" s="380" t="s">
        <v>15</v>
      </c>
      <c r="AU17" s="378">
        <v>9092</v>
      </c>
      <c r="AV17" s="378">
        <v>0.41</v>
      </c>
      <c r="AW17" s="298">
        <v>38</v>
      </c>
      <c r="AX17" s="298">
        <v>0.42</v>
      </c>
      <c r="AY17" s="380" t="s">
        <v>15</v>
      </c>
      <c r="AZ17" s="415">
        <v>9160</v>
      </c>
      <c r="BA17" s="415">
        <v>0.41</v>
      </c>
      <c r="BB17" s="298">
        <v>68</v>
      </c>
      <c r="BC17" s="298">
        <v>0.75</v>
      </c>
      <c r="BD17" s="380" t="s">
        <v>15</v>
      </c>
      <c r="BE17" s="465">
        <v>9089</v>
      </c>
      <c r="BF17" s="465">
        <v>0.4</v>
      </c>
      <c r="BG17" s="298">
        <v>-71</v>
      </c>
      <c r="BH17" s="298">
        <v>-0.78</v>
      </c>
    </row>
    <row r="18" spans="1:60">
      <c r="A18" s="380" t="s">
        <v>16</v>
      </c>
      <c r="B18" s="330">
        <v>41179</v>
      </c>
      <c r="C18" s="330">
        <v>2</v>
      </c>
      <c r="D18" s="331">
        <v>-76</v>
      </c>
      <c r="E18" s="331">
        <v>-0.2</v>
      </c>
      <c r="F18" s="380" t="s">
        <v>16</v>
      </c>
      <c r="G18" s="378">
        <v>41317</v>
      </c>
      <c r="H18" s="378">
        <v>2</v>
      </c>
      <c r="I18" s="298">
        <v>138</v>
      </c>
      <c r="J18" s="298">
        <v>0.3</v>
      </c>
      <c r="K18" s="380" t="s">
        <v>16</v>
      </c>
      <c r="L18" s="378">
        <v>41294</v>
      </c>
      <c r="M18" s="378">
        <v>2</v>
      </c>
      <c r="N18" s="298">
        <v>-23</v>
      </c>
      <c r="O18" s="298">
        <v>-0.1</v>
      </c>
      <c r="P18" s="380" t="s">
        <v>16</v>
      </c>
      <c r="Q18" s="378">
        <v>41500</v>
      </c>
      <c r="R18" s="378">
        <v>2</v>
      </c>
      <c r="S18" s="298">
        <v>206</v>
      </c>
      <c r="T18" s="298">
        <v>0.5</v>
      </c>
      <c r="U18" s="380" t="s">
        <v>16</v>
      </c>
      <c r="V18" s="378">
        <v>41833</v>
      </c>
      <c r="W18" s="378">
        <v>2</v>
      </c>
      <c r="X18" s="298">
        <v>333</v>
      </c>
      <c r="Y18" s="298">
        <v>0.8</v>
      </c>
      <c r="Z18" s="380" t="s">
        <v>16</v>
      </c>
      <c r="AA18" s="378">
        <v>42029</v>
      </c>
      <c r="AB18" s="378">
        <v>2</v>
      </c>
      <c r="AC18" s="298">
        <v>196</v>
      </c>
      <c r="AD18" s="298">
        <v>0.5</v>
      </c>
      <c r="AE18" s="380" t="s">
        <v>16</v>
      </c>
      <c r="AF18" s="378">
        <v>42187</v>
      </c>
      <c r="AG18" s="378">
        <v>1.9</v>
      </c>
      <c r="AH18" s="298">
        <v>158</v>
      </c>
      <c r="AI18" s="298">
        <v>0.4</v>
      </c>
      <c r="AJ18" s="380" t="s">
        <v>16</v>
      </c>
      <c r="AK18" s="378">
        <v>42219</v>
      </c>
      <c r="AL18" s="378">
        <v>1.9</v>
      </c>
      <c r="AM18" s="298">
        <v>32</v>
      </c>
      <c r="AN18" s="298">
        <v>0.1</v>
      </c>
      <c r="AO18" s="380" t="s">
        <v>16</v>
      </c>
      <c r="AP18" s="378">
        <v>42434</v>
      </c>
      <c r="AQ18" s="378">
        <v>1.95</v>
      </c>
      <c r="AR18" s="298">
        <v>215</v>
      </c>
      <c r="AS18" s="298">
        <v>0.51</v>
      </c>
      <c r="AT18" s="380" t="s">
        <v>16</v>
      </c>
      <c r="AU18" s="378">
        <v>42454</v>
      </c>
      <c r="AV18" s="378">
        <v>1.93</v>
      </c>
      <c r="AW18" s="298">
        <v>20</v>
      </c>
      <c r="AX18" s="298">
        <v>0.05</v>
      </c>
      <c r="AY18" s="380" t="s">
        <v>16</v>
      </c>
      <c r="AZ18" s="415">
        <v>42585</v>
      </c>
      <c r="BA18" s="415">
        <v>1.91</v>
      </c>
      <c r="BB18" s="298">
        <v>131</v>
      </c>
      <c r="BC18" s="298">
        <v>0.31</v>
      </c>
      <c r="BD18" s="380" t="s">
        <v>16</v>
      </c>
      <c r="BE18" s="465">
        <v>42514</v>
      </c>
      <c r="BF18" s="465">
        <v>1.89</v>
      </c>
      <c r="BG18" s="298">
        <v>-71</v>
      </c>
      <c r="BH18" s="298">
        <v>-0.17</v>
      </c>
    </row>
    <row r="19" spans="1:60">
      <c r="A19" s="380" t="s">
        <v>17</v>
      </c>
      <c r="B19" s="330">
        <v>29435</v>
      </c>
      <c r="C19" s="330">
        <v>1.4</v>
      </c>
      <c r="D19" s="331">
        <v>506</v>
      </c>
      <c r="E19" s="331">
        <v>1.7</v>
      </c>
      <c r="F19" s="380" t="s">
        <v>17</v>
      </c>
      <c r="G19" s="378">
        <v>29412</v>
      </c>
      <c r="H19" s="378">
        <v>1.4</v>
      </c>
      <c r="I19" s="298">
        <v>-23</v>
      </c>
      <c r="J19" s="298">
        <v>-0.1</v>
      </c>
      <c r="K19" s="380" t="s">
        <v>17</v>
      </c>
      <c r="L19" s="378">
        <v>29497</v>
      </c>
      <c r="M19" s="378">
        <v>1.4</v>
      </c>
      <c r="N19" s="298">
        <v>85</v>
      </c>
      <c r="O19" s="298">
        <v>0.3</v>
      </c>
      <c r="P19" s="380" t="s">
        <v>17</v>
      </c>
      <c r="Q19" s="378">
        <v>30036</v>
      </c>
      <c r="R19" s="378">
        <v>1.4</v>
      </c>
      <c r="S19" s="298">
        <v>539</v>
      </c>
      <c r="T19" s="298">
        <v>1.8</v>
      </c>
      <c r="U19" s="380" t="s">
        <v>17</v>
      </c>
      <c r="V19" s="378">
        <v>30483</v>
      </c>
      <c r="W19" s="378">
        <v>1.4</v>
      </c>
      <c r="X19" s="298">
        <v>447</v>
      </c>
      <c r="Y19" s="298">
        <v>1.5</v>
      </c>
      <c r="Z19" s="380" t="s">
        <v>17</v>
      </c>
      <c r="AA19" s="378">
        <v>30468</v>
      </c>
      <c r="AB19" s="378">
        <v>1.4</v>
      </c>
      <c r="AC19" s="298">
        <v>-15</v>
      </c>
      <c r="AD19" s="298">
        <v>0</v>
      </c>
      <c r="AE19" s="380" t="s">
        <v>17</v>
      </c>
      <c r="AF19" s="378">
        <v>30492</v>
      </c>
      <c r="AG19" s="378">
        <v>1.4</v>
      </c>
      <c r="AH19" s="298">
        <v>24</v>
      </c>
      <c r="AI19" s="298">
        <v>0.1</v>
      </c>
      <c r="AJ19" s="380" t="s">
        <v>17</v>
      </c>
      <c r="AK19" s="378">
        <v>30179</v>
      </c>
      <c r="AL19" s="378">
        <v>1.4</v>
      </c>
      <c r="AM19" s="298">
        <v>-313</v>
      </c>
      <c r="AN19" s="298">
        <v>-1</v>
      </c>
      <c r="AO19" s="380" t="s">
        <v>17</v>
      </c>
      <c r="AP19" s="378">
        <v>30349</v>
      </c>
      <c r="AQ19" s="378">
        <v>1.39</v>
      </c>
      <c r="AR19" s="298">
        <v>170</v>
      </c>
      <c r="AS19" s="298">
        <v>0.56000000000000005</v>
      </c>
      <c r="AT19" s="380" t="s">
        <v>17</v>
      </c>
      <c r="AU19" s="378">
        <v>30849</v>
      </c>
      <c r="AV19" s="378">
        <v>1.4</v>
      </c>
      <c r="AW19" s="298">
        <v>500</v>
      </c>
      <c r="AX19" s="298">
        <v>1.65</v>
      </c>
      <c r="AY19" s="380" t="s">
        <v>17</v>
      </c>
      <c r="AZ19" s="415">
        <v>31377</v>
      </c>
      <c r="BA19" s="415">
        <v>1.41</v>
      </c>
      <c r="BB19" s="298">
        <v>528</v>
      </c>
      <c r="BC19" s="298">
        <v>1.71</v>
      </c>
      <c r="BD19" s="380" t="s">
        <v>17</v>
      </c>
      <c r="BE19" s="465">
        <v>31137</v>
      </c>
      <c r="BF19" s="465">
        <v>1.38</v>
      </c>
      <c r="BG19" s="298">
        <v>-240</v>
      </c>
      <c r="BH19" s="298">
        <v>-0.76</v>
      </c>
    </row>
    <row r="20" spans="1:60">
      <c r="A20" s="380" t="s">
        <v>18</v>
      </c>
      <c r="B20" s="330">
        <v>36860</v>
      </c>
      <c r="C20" s="330">
        <v>1.8</v>
      </c>
      <c r="D20" s="331">
        <v>-1110</v>
      </c>
      <c r="E20" s="331">
        <v>-2.9</v>
      </c>
      <c r="F20" s="380" t="s">
        <v>18</v>
      </c>
      <c r="G20" s="378">
        <v>36276</v>
      </c>
      <c r="H20" s="378">
        <v>1.7</v>
      </c>
      <c r="I20" s="298">
        <v>-584</v>
      </c>
      <c r="J20" s="298">
        <v>-1.6</v>
      </c>
      <c r="K20" s="380" t="s">
        <v>18</v>
      </c>
      <c r="L20" s="378">
        <v>36149</v>
      </c>
      <c r="M20" s="378">
        <v>1.7</v>
      </c>
      <c r="N20" s="298">
        <v>-127</v>
      </c>
      <c r="O20" s="298">
        <v>-0.4</v>
      </c>
      <c r="P20" s="380" t="s">
        <v>18</v>
      </c>
      <c r="Q20" s="378">
        <v>36218</v>
      </c>
      <c r="R20" s="378">
        <v>1.7</v>
      </c>
      <c r="S20" s="298">
        <v>69</v>
      </c>
      <c r="T20" s="298">
        <v>0.2</v>
      </c>
      <c r="U20" s="380" t="s">
        <v>18</v>
      </c>
      <c r="V20" s="378">
        <v>36405</v>
      </c>
      <c r="W20" s="378">
        <v>1.7</v>
      </c>
      <c r="X20" s="298">
        <v>187</v>
      </c>
      <c r="Y20" s="298">
        <v>0.5</v>
      </c>
      <c r="Z20" s="380" t="s">
        <v>18</v>
      </c>
      <c r="AA20" s="378">
        <v>36402</v>
      </c>
      <c r="AB20" s="378">
        <v>1.7</v>
      </c>
      <c r="AC20" s="298">
        <v>-3</v>
      </c>
      <c r="AD20" s="298">
        <v>0</v>
      </c>
      <c r="AE20" s="380" t="s">
        <v>18</v>
      </c>
      <c r="AF20" s="378">
        <v>36727</v>
      </c>
      <c r="AG20" s="378">
        <v>1.7</v>
      </c>
      <c r="AH20" s="298">
        <v>325</v>
      </c>
      <c r="AI20" s="298">
        <v>0.9</v>
      </c>
      <c r="AJ20" s="380" t="s">
        <v>18</v>
      </c>
      <c r="AK20" s="378">
        <v>36824</v>
      </c>
      <c r="AL20" s="378">
        <v>1.7</v>
      </c>
      <c r="AM20" s="298">
        <v>97</v>
      </c>
      <c r="AN20" s="298">
        <v>0.3</v>
      </c>
      <c r="AO20" s="380" t="s">
        <v>18</v>
      </c>
      <c r="AP20" s="378">
        <v>37076</v>
      </c>
      <c r="AQ20" s="378">
        <v>1.7</v>
      </c>
      <c r="AR20" s="298">
        <v>252</v>
      </c>
      <c r="AS20" s="298">
        <v>0.68</v>
      </c>
      <c r="AT20" s="380" t="s">
        <v>18</v>
      </c>
      <c r="AU20" s="378">
        <v>37207</v>
      </c>
      <c r="AV20" s="378">
        <v>1.69</v>
      </c>
      <c r="AW20" s="298">
        <v>131</v>
      </c>
      <c r="AX20" s="298">
        <v>0.35</v>
      </c>
      <c r="AY20" s="380" t="s">
        <v>18</v>
      </c>
      <c r="AZ20" s="415">
        <v>37522</v>
      </c>
      <c r="BA20" s="415">
        <v>1.68</v>
      </c>
      <c r="BB20" s="298">
        <v>315</v>
      </c>
      <c r="BC20" s="298">
        <v>0.85</v>
      </c>
      <c r="BD20" s="380" t="s">
        <v>18</v>
      </c>
      <c r="BE20" s="465">
        <v>37867</v>
      </c>
      <c r="BF20" s="465">
        <v>1.68</v>
      </c>
      <c r="BG20" s="298">
        <v>345</v>
      </c>
      <c r="BH20" s="298">
        <v>0.92</v>
      </c>
    </row>
    <row r="21" spans="1:60">
      <c r="A21" s="380" t="s">
        <v>19</v>
      </c>
      <c r="B21" s="330">
        <v>17329</v>
      </c>
      <c r="C21" s="330">
        <v>0.8</v>
      </c>
      <c r="D21" s="331">
        <v>-136</v>
      </c>
      <c r="E21" s="331">
        <v>-0.8</v>
      </c>
      <c r="F21" s="380" t="s">
        <v>19</v>
      </c>
      <c r="G21" s="378">
        <v>17277</v>
      </c>
      <c r="H21" s="378">
        <v>0.8</v>
      </c>
      <c r="I21" s="298">
        <v>-52</v>
      </c>
      <c r="J21" s="298">
        <v>-0.3</v>
      </c>
      <c r="K21" s="380" t="s">
        <v>19</v>
      </c>
      <c r="L21" s="378">
        <v>17191</v>
      </c>
      <c r="M21" s="378">
        <v>0.8</v>
      </c>
      <c r="N21" s="298">
        <v>-86</v>
      </c>
      <c r="O21" s="298">
        <v>-0.5</v>
      </c>
      <c r="P21" s="380" t="s">
        <v>19</v>
      </c>
      <c r="Q21" s="378">
        <v>17312</v>
      </c>
      <c r="R21" s="378">
        <v>0.8</v>
      </c>
      <c r="S21" s="298">
        <v>121</v>
      </c>
      <c r="T21" s="298">
        <v>0.7</v>
      </c>
      <c r="U21" s="380" t="s">
        <v>19</v>
      </c>
      <c r="V21" s="378">
        <v>17352</v>
      </c>
      <c r="W21" s="378">
        <v>0.8</v>
      </c>
      <c r="X21" s="298">
        <v>40</v>
      </c>
      <c r="Y21" s="298">
        <v>0.2</v>
      </c>
      <c r="Z21" s="380" t="s">
        <v>19</v>
      </c>
      <c r="AA21" s="378">
        <v>17370</v>
      </c>
      <c r="AB21" s="378">
        <v>0.8</v>
      </c>
      <c r="AC21" s="298">
        <v>18</v>
      </c>
      <c r="AD21" s="298">
        <v>0.1</v>
      </c>
      <c r="AE21" s="380" t="s">
        <v>19</v>
      </c>
      <c r="AF21" s="378">
        <v>17496</v>
      </c>
      <c r="AG21" s="378">
        <v>0.8</v>
      </c>
      <c r="AH21" s="298">
        <v>126</v>
      </c>
      <c r="AI21" s="298">
        <v>0.7</v>
      </c>
      <c r="AJ21" s="380" t="s">
        <v>19</v>
      </c>
      <c r="AK21" s="378">
        <v>17590</v>
      </c>
      <c r="AL21" s="378">
        <v>0.8</v>
      </c>
      <c r="AM21" s="298">
        <v>94</v>
      </c>
      <c r="AN21" s="298">
        <v>0.5</v>
      </c>
      <c r="AO21" s="380" t="s">
        <v>19</v>
      </c>
      <c r="AP21" s="378">
        <v>17750</v>
      </c>
      <c r="AQ21" s="378">
        <v>0.82</v>
      </c>
      <c r="AR21" s="298">
        <v>160</v>
      </c>
      <c r="AS21" s="298">
        <v>0.91</v>
      </c>
      <c r="AT21" s="380" t="s">
        <v>19</v>
      </c>
      <c r="AU21" s="378">
        <v>17866</v>
      </c>
      <c r="AV21" s="378">
        <v>0.81</v>
      </c>
      <c r="AW21" s="298">
        <v>116</v>
      </c>
      <c r="AX21" s="298">
        <v>0.65</v>
      </c>
      <c r="AY21" s="380" t="s">
        <v>19</v>
      </c>
      <c r="AZ21" s="415">
        <v>17983</v>
      </c>
      <c r="BA21" s="415">
        <v>0.81</v>
      </c>
      <c r="BB21" s="298">
        <v>117</v>
      </c>
      <c r="BC21" s="298">
        <v>0.65</v>
      </c>
      <c r="BD21" s="380" t="s">
        <v>19</v>
      </c>
      <c r="BE21" s="465">
        <v>17958</v>
      </c>
      <c r="BF21" s="465">
        <v>0.8</v>
      </c>
      <c r="BG21" s="298">
        <v>-25</v>
      </c>
      <c r="BH21" s="298">
        <v>-0.14000000000000001</v>
      </c>
    </row>
    <row r="22" spans="1:60">
      <c r="A22" s="380" t="s">
        <v>20</v>
      </c>
      <c r="B22" s="330">
        <v>5053</v>
      </c>
      <c r="C22" s="330">
        <v>0.2</v>
      </c>
      <c r="D22" s="331">
        <v>-57</v>
      </c>
      <c r="E22" s="331">
        <v>-1.1000000000000001</v>
      </c>
      <c r="F22" s="380" t="s">
        <v>20</v>
      </c>
      <c r="G22" s="378">
        <v>4958</v>
      </c>
      <c r="H22" s="378">
        <v>0.2</v>
      </c>
      <c r="I22" s="298">
        <v>-95</v>
      </c>
      <c r="J22" s="298">
        <v>-1.9</v>
      </c>
      <c r="K22" s="380" t="s">
        <v>20</v>
      </c>
      <c r="L22" s="378">
        <v>4910</v>
      </c>
      <c r="M22" s="378">
        <v>0.2</v>
      </c>
      <c r="N22" s="298">
        <v>-48</v>
      </c>
      <c r="O22" s="298">
        <v>-1</v>
      </c>
      <c r="P22" s="380" t="s">
        <v>20</v>
      </c>
      <c r="Q22" s="378">
        <v>4828</v>
      </c>
      <c r="R22" s="378">
        <v>0.2</v>
      </c>
      <c r="S22" s="298">
        <v>-82</v>
      </c>
      <c r="T22" s="298">
        <v>-1.7</v>
      </c>
      <c r="U22" s="380" t="s">
        <v>20</v>
      </c>
      <c r="V22" s="378">
        <v>4799</v>
      </c>
      <c r="W22" s="378">
        <v>0.2</v>
      </c>
      <c r="X22" s="298">
        <v>-29</v>
      </c>
      <c r="Y22" s="298">
        <v>-0.6</v>
      </c>
      <c r="Z22" s="380" t="s">
        <v>20</v>
      </c>
      <c r="AA22" s="378">
        <v>4828</v>
      </c>
      <c r="AB22" s="378">
        <v>0.2</v>
      </c>
      <c r="AC22" s="298">
        <v>29</v>
      </c>
      <c r="AD22" s="298">
        <v>0.6</v>
      </c>
      <c r="AE22" s="380" t="s">
        <v>20</v>
      </c>
      <c r="AF22" s="378">
        <v>4873</v>
      </c>
      <c r="AG22" s="378">
        <v>0.2</v>
      </c>
      <c r="AH22" s="298">
        <v>45</v>
      </c>
      <c r="AI22" s="298">
        <v>0.9</v>
      </c>
      <c r="AJ22" s="380" t="s">
        <v>20</v>
      </c>
      <c r="AK22" s="378">
        <v>4854</v>
      </c>
      <c r="AL22" s="378">
        <v>0.2</v>
      </c>
      <c r="AM22" s="298">
        <v>-19</v>
      </c>
      <c r="AN22" s="298">
        <v>-0.4</v>
      </c>
      <c r="AO22" s="380" t="s">
        <v>20</v>
      </c>
      <c r="AP22" s="378">
        <v>4864</v>
      </c>
      <c r="AQ22" s="378">
        <v>0.22</v>
      </c>
      <c r="AR22" s="298">
        <v>10</v>
      </c>
      <c r="AS22" s="298">
        <v>0.21</v>
      </c>
      <c r="AT22" s="380" t="s">
        <v>20</v>
      </c>
      <c r="AU22" s="378">
        <v>4908</v>
      </c>
      <c r="AV22" s="378">
        <v>0.22</v>
      </c>
      <c r="AW22" s="298">
        <v>44</v>
      </c>
      <c r="AX22" s="298">
        <v>0.9</v>
      </c>
      <c r="AY22" s="380" t="s">
        <v>20</v>
      </c>
      <c r="AZ22" s="415">
        <v>4904</v>
      </c>
      <c r="BA22" s="415">
        <v>0.22</v>
      </c>
      <c r="BB22" s="298">
        <v>-4</v>
      </c>
      <c r="BC22" s="298">
        <v>-0.08</v>
      </c>
      <c r="BD22" s="380" t="s">
        <v>20</v>
      </c>
      <c r="BE22" s="465">
        <v>4987</v>
      </c>
      <c r="BF22" s="465">
        <v>0.22</v>
      </c>
      <c r="BG22" s="298">
        <v>83</v>
      </c>
      <c r="BH22" s="298">
        <v>1.69</v>
      </c>
    </row>
    <row r="23" spans="1:60">
      <c r="A23" s="380" t="s">
        <v>21</v>
      </c>
      <c r="B23" s="330">
        <v>16221</v>
      </c>
      <c r="C23" s="330">
        <v>0.8</v>
      </c>
      <c r="D23" s="331">
        <v>122</v>
      </c>
      <c r="E23" s="331">
        <v>0.8</v>
      </c>
      <c r="F23" s="380" t="s">
        <v>21</v>
      </c>
      <c r="G23" s="378">
        <v>17090</v>
      </c>
      <c r="H23" s="378">
        <v>0.8</v>
      </c>
      <c r="I23" s="298">
        <v>869</v>
      </c>
      <c r="J23" s="298">
        <v>5.4</v>
      </c>
      <c r="K23" s="380" t="s">
        <v>21</v>
      </c>
      <c r="L23" s="378">
        <v>17870</v>
      </c>
      <c r="M23" s="378">
        <v>0.9</v>
      </c>
      <c r="N23" s="298">
        <v>780</v>
      </c>
      <c r="O23" s="298">
        <v>4.5999999999999996</v>
      </c>
      <c r="P23" s="380" t="s">
        <v>21</v>
      </c>
      <c r="Q23" s="378">
        <v>18887</v>
      </c>
      <c r="R23" s="378">
        <v>0.9</v>
      </c>
      <c r="S23" s="298">
        <v>1017</v>
      </c>
      <c r="T23" s="298">
        <v>5.4</v>
      </c>
      <c r="U23" s="380" t="s">
        <v>21</v>
      </c>
      <c r="V23" s="378">
        <v>19672</v>
      </c>
      <c r="W23" s="378">
        <v>0.9</v>
      </c>
      <c r="X23" s="298">
        <v>785</v>
      </c>
      <c r="Y23" s="298">
        <v>4</v>
      </c>
      <c r="Z23" s="380" t="s">
        <v>21</v>
      </c>
      <c r="AA23" s="378">
        <v>20886</v>
      </c>
      <c r="AB23" s="378">
        <v>1</v>
      </c>
      <c r="AC23" s="298">
        <v>1214</v>
      </c>
      <c r="AD23" s="298">
        <v>6.2</v>
      </c>
      <c r="AE23" s="380" t="s">
        <v>21</v>
      </c>
      <c r="AF23" s="378">
        <v>21621</v>
      </c>
      <c r="AG23" s="378">
        <v>1</v>
      </c>
      <c r="AH23" s="298">
        <v>735</v>
      </c>
      <c r="AI23" s="298">
        <v>3.5</v>
      </c>
      <c r="AJ23" s="380" t="s">
        <v>21</v>
      </c>
      <c r="AK23" s="378">
        <v>21872</v>
      </c>
      <c r="AL23" s="378">
        <v>1</v>
      </c>
      <c r="AM23" s="298">
        <v>251</v>
      </c>
      <c r="AN23" s="298">
        <v>1.2</v>
      </c>
      <c r="AO23" s="380" t="s">
        <v>21</v>
      </c>
      <c r="AP23" s="378">
        <v>21915</v>
      </c>
      <c r="AQ23" s="378">
        <v>1.01</v>
      </c>
      <c r="AR23" s="298">
        <v>43</v>
      </c>
      <c r="AS23" s="298">
        <v>0.2</v>
      </c>
      <c r="AT23" s="380" t="s">
        <v>21</v>
      </c>
      <c r="AU23" s="378">
        <v>22606</v>
      </c>
      <c r="AV23" s="378">
        <v>1.03</v>
      </c>
      <c r="AW23" s="298">
        <v>691</v>
      </c>
      <c r="AX23" s="298">
        <v>3.15</v>
      </c>
      <c r="AY23" s="380" t="s">
        <v>21</v>
      </c>
      <c r="AZ23" s="415">
        <v>23138</v>
      </c>
      <c r="BA23" s="415">
        <v>1.04</v>
      </c>
      <c r="BB23" s="298">
        <v>532</v>
      </c>
      <c r="BC23" s="298">
        <v>2.35</v>
      </c>
      <c r="BD23" s="380" t="s">
        <v>21</v>
      </c>
      <c r="BE23" s="465">
        <v>23960</v>
      </c>
      <c r="BF23" s="465">
        <v>1.06</v>
      </c>
      <c r="BG23" s="298">
        <v>822</v>
      </c>
      <c r="BH23" s="298">
        <v>3.55</v>
      </c>
    </row>
    <row r="24" spans="1:60">
      <c r="A24" s="380" t="s">
        <v>22</v>
      </c>
      <c r="B24" s="330">
        <v>205279</v>
      </c>
      <c r="C24" s="330">
        <v>9.8000000000000007</v>
      </c>
      <c r="D24" s="331">
        <v>-1314</v>
      </c>
      <c r="E24" s="331">
        <v>-0.6</v>
      </c>
      <c r="F24" s="380" t="s">
        <v>22</v>
      </c>
      <c r="G24" s="378">
        <v>203811</v>
      </c>
      <c r="H24" s="378">
        <v>9.6999999999999993</v>
      </c>
      <c r="I24" s="298">
        <v>-1468</v>
      </c>
      <c r="J24" s="298">
        <v>-0.7</v>
      </c>
      <c r="K24" s="380" t="s">
        <v>22</v>
      </c>
      <c r="L24" s="378">
        <v>203585</v>
      </c>
      <c r="M24" s="378">
        <v>9.6999999999999993</v>
      </c>
      <c r="N24" s="298">
        <v>-226</v>
      </c>
      <c r="O24" s="298">
        <v>-0.1</v>
      </c>
      <c r="P24" s="380" t="s">
        <v>22</v>
      </c>
      <c r="Q24" s="378">
        <v>203692</v>
      </c>
      <c r="R24" s="378">
        <v>9.6999999999999993</v>
      </c>
      <c r="S24" s="298">
        <v>107</v>
      </c>
      <c r="T24" s="298">
        <v>0.1</v>
      </c>
      <c r="U24" s="380" t="s">
        <v>22</v>
      </c>
      <c r="V24" s="378">
        <v>204856</v>
      </c>
      <c r="W24" s="378">
        <v>9.6</v>
      </c>
      <c r="X24" s="298">
        <v>1164</v>
      </c>
      <c r="Y24" s="298">
        <v>0.6</v>
      </c>
      <c r="Z24" s="380" t="s">
        <v>22</v>
      </c>
      <c r="AA24" s="378">
        <v>207312</v>
      </c>
      <c r="AB24" s="378">
        <v>9.6</v>
      </c>
      <c r="AC24" s="298">
        <v>2456</v>
      </c>
      <c r="AD24" s="298">
        <v>1.2</v>
      </c>
      <c r="AE24" s="380" t="s">
        <v>22</v>
      </c>
      <c r="AF24" s="378">
        <v>209194</v>
      </c>
      <c r="AG24" s="378">
        <v>9.6</v>
      </c>
      <c r="AH24" s="298">
        <v>1882</v>
      </c>
      <c r="AI24" s="298">
        <v>0.9</v>
      </c>
      <c r="AJ24" s="380" t="s">
        <v>22</v>
      </c>
      <c r="AK24" s="378">
        <v>208563</v>
      </c>
      <c r="AL24" s="378">
        <v>9.6</v>
      </c>
      <c r="AM24" s="298">
        <v>-631</v>
      </c>
      <c r="AN24" s="298">
        <v>-0.3</v>
      </c>
      <c r="AO24" s="380" t="s">
        <v>22</v>
      </c>
      <c r="AP24" s="378">
        <v>208688</v>
      </c>
      <c r="AQ24" s="378">
        <v>9.58</v>
      </c>
      <c r="AR24" s="298">
        <v>125</v>
      </c>
      <c r="AS24" s="298">
        <v>0.06</v>
      </c>
      <c r="AT24" s="380" t="s">
        <v>22</v>
      </c>
      <c r="AU24" s="378">
        <v>209395</v>
      </c>
      <c r="AV24" s="378">
        <v>9.51</v>
      </c>
      <c r="AW24" s="298">
        <v>707</v>
      </c>
      <c r="AX24" s="298">
        <v>0.34</v>
      </c>
      <c r="AY24" s="380" t="s">
        <v>22</v>
      </c>
      <c r="AZ24" s="415">
        <v>211359</v>
      </c>
      <c r="BA24" s="415">
        <v>9.48</v>
      </c>
      <c r="BB24" s="298">
        <v>1964</v>
      </c>
      <c r="BC24" s="298">
        <v>0.94</v>
      </c>
      <c r="BD24" s="380" t="s">
        <v>22</v>
      </c>
      <c r="BE24" s="465">
        <v>211957</v>
      </c>
      <c r="BF24" s="465">
        <v>9.42</v>
      </c>
      <c r="BG24" s="298">
        <v>598</v>
      </c>
      <c r="BH24" s="298">
        <v>0.28000000000000003</v>
      </c>
    </row>
    <row r="25" spans="1:60">
      <c r="A25" s="380" t="s">
        <v>23</v>
      </c>
      <c r="B25" s="330">
        <v>14296</v>
      </c>
      <c r="C25" s="330">
        <v>0.7</v>
      </c>
      <c r="D25" s="331">
        <v>-249</v>
      </c>
      <c r="E25" s="331">
        <v>-1.7</v>
      </c>
      <c r="F25" s="380" t="s">
        <v>23</v>
      </c>
      <c r="G25" s="378">
        <v>14246</v>
      </c>
      <c r="H25" s="378">
        <v>0.7</v>
      </c>
      <c r="I25" s="298">
        <v>-50</v>
      </c>
      <c r="J25" s="298">
        <v>-0.3</v>
      </c>
      <c r="K25" s="380" t="s">
        <v>23</v>
      </c>
      <c r="L25" s="378">
        <v>14125</v>
      </c>
      <c r="M25" s="378">
        <v>0.7</v>
      </c>
      <c r="N25" s="298">
        <v>-121</v>
      </c>
      <c r="O25" s="298">
        <v>-0.8</v>
      </c>
      <c r="P25" s="380" t="s">
        <v>23</v>
      </c>
      <c r="Q25" s="378">
        <v>14189</v>
      </c>
      <c r="R25" s="378">
        <v>0.7</v>
      </c>
      <c r="S25" s="298">
        <v>64</v>
      </c>
      <c r="T25" s="298">
        <v>0.5</v>
      </c>
      <c r="U25" s="380" t="s">
        <v>23</v>
      </c>
      <c r="V25" s="378">
        <v>14445</v>
      </c>
      <c r="W25" s="378">
        <v>0.7</v>
      </c>
      <c r="X25" s="298">
        <v>256</v>
      </c>
      <c r="Y25" s="298">
        <v>1.8</v>
      </c>
      <c r="Z25" s="380" t="s">
        <v>23</v>
      </c>
      <c r="AA25" s="378">
        <v>14679</v>
      </c>
      <c r="AB25" s="378">
        <v>0.7</v>
      </c>
      <c r="AC25" s="298">
        <v>234</v>
      </c>
      <c r="AD25" s="298">
        <v>1.6</v>
      </c>
      <c r="AE25" s="380" t="s">
        <v>23</v>
      </c>
      <c r="AF25" s="378">
        <v>14953</v>
      </c>
      <c r="AG25" s="378">
        <v>0.7</v>
      </c>
      <c r="AH25" s="298">
        <v>274</v>
      </c>
      <c r="AI25" s="298">
        <v>1.9</v>
      </c>
      <c r="AJ25" s="380" t="s">
        <v>23</v>
      </c>
      <c r="AK25" s="378">
        <v>14987</v>
      </c>
      <c r="AL25" s="378">
        <v>0.7</v>
      </c>
      <c r="AM25" s="298">
        <v>34</v>
      </c>
      <c r="AN25" s="298">
        <v>0.2</v>
      </c>
      <c r="AO25" s="380" t="s">
        <v>23</v>
      </c>
      <c r="AP25" s="378">
        <v>15114</v>
      </c>
      <c r="AQ25" s="378">
        <v>0.69</v>
      </c>
      <c r="AR25" s="298">
        <v>127</v>
      </c>
      <c r="AS25" s="298">
        <v>0.85</v>
      </c>
      <c r="AT25" s="380" t="s">
        <v>23</v>
      </c>
      <c r="AU25" s="378">
        <v>15285</v>
      </c>
      <c r="AV25" s="378">
        <v>0.69</v>
      </c>
      <c r="AW25" s="298">
        <v>171</v>
      </c>
      <c r="AX25" s="298">
        <v>1.1299999999999999</v>
      </c>
      <c r="AY25" s="380" t="s">
        <v>23</v>
      </c>
      <c r="AZ25" s="415">
        <v>15386</v>
      </c>
      <c r="BA25" s="415">
        <v>0.69</v>
      </c>
      <c r="BB25" s="298">
        <v>101</v>
      </c>
      <c r="BC25" s="298">
        <v>0.66</v>
      </c>
      <c r="BD25" s="380" t="s">
        <v>23</v>
      </c>
      <c r="BE25" s="465">
        <v>15429</v>
      </c>
      <c r="BF25" s="465">
        <v>0.69</v>
      </c>
      <c r="BG25" s="298">
        <v>43</v>
      </c>
      <c r="BH25" s="298">
        <v>0.28000000000000003</v>
      </c>
    </row>
    <row r="26" spans="1:60">
      <c r="A26" s="380" t="s">
        <v>24</v>
      </c>
      <c r="B26" s="330">
        <v>10468</v>
      </c>
      <c r="C26" s="330">
        <v>0.5</v>
      </c>
      <c r="D26" s="331">
        <v>-2166</v>
      </c>
      <c r="E26" s="331">
        <v>-17.100000000000001</v>
      </c>
      <c r="F26" s="380" t="s">
        <v>24</v>
      </c>
      <c r="G26" s="378">
        <v>10690</v>
      </c>
      <c r="H26" s="378">
        <v>0.5</v>
      </c>
      <c r="I26" s="298">
        <v>222</v>
      </c>
      <c r="J26" s="298">
        <v>2.1</v>
      </c>
      <c r="K26" s="380" t="s">
        <v>24</v>
      </c>
      <c r="L26" s="378">
        <v>11338</v>
      </c>
      <c r="M26" s="378">
        <v>0.5</v>
      </c>
      <c r="N26" s="298">
        <v>648</v>
      </c>
      <c r="O26" s="298">
        <v>6.1</v>
      </c>
      <c r="P26" s="380" t="s">
        <v>24</v>
      </c>
      <c r="Q26" s="378">
        <v>10576</v>
      </c>
      <c r="R26" s="378">
        <v>0.5</v>
      </c>
      <c r="S26" s="298">
        <v>-762</v>
      </c>
      <c r="T26" s="298">
        <v>-7.2</v>
      </c>
      <c r="U26" s="380" t="s">
        <v>24</v>
      </c>
      <c r="V26" s="378">
        <v>10755</v>
      </c>
      <c r="W26" s="378">
        <v>0.5</v>
      </c>
      <c r="X26" s="298">
        <v>179</v>
      </c>
      <c r="Y26" s="298">
        <v>1.7</v>
      </c>
      <c r="Z26" s="380" t="s">
        <v>24</v>
      </c>
      <c r="AA26" s="378">
        <v>11111</v>
      </c>
      <c r="AB26" s="378">
        <v>0.5</v>
      </c>
      <c r="AC26" s="298">
        <v>356</v>
      </c>
      <c r="AD26" s="298">
        <v>3.3</v>
      </c>
      <c r="AE26" s="380" t="s">
        <v>24</v>
      </c>
      <c r="AF26" s="378">
        <v>11281</v>
      </c>
      <c r="AG26" s="378">
        <v>0.5</v>
      </c>
      <c r="AH26" s="298">
        <v>170</v>
      </c>
      <c r="AI26" s="298">
        <v>1.5</v>
      </c>
      <c r="AJ26" s="380" t="s">
        <v>24</v>
      </c>
      <c r="AK26" s="378">
        <v>11115</v>
      </c>
      <c r="AL26" s="378">
        <v>0.5</v>
      </c>
      <c r="AM26" s="298">
        <v>-166</v>
      </c>
      <c r="AN26" s="298">
        <v>-1.5</v>
      </c>
      <c r="AO26" s="380" t="s">
        <v>24</v>
      </c>
      <c r="AP26" s="378">
        <v>11162</v>
      </c>
      <c r="AQ26" s="378">
        <v>0.51</v>
      </c>
      <c r="AR26" s="298">
        <v>47</v>
      </c>
      <c r="AS26" s="298">
        <v>0.42</v>
      </c>
      <c r="AT26" s="380" t="s">
        <v>24</v>
      </c>
      <c r="AU26" s="378">
        <v>11972</v>
      </c>
      <c r="AV26" s="378">
        <v>0.54</v>
      </c>
      <c r="AW26" s="298">
        <v>810</v>
      </c>
      <c r="AX26" s="298">
        <v>7.26</v>
      </c>
      <c r="AY26" s="380" t="s">
        <v>24</v>
      </c>
      <c r="AZ26" s="415">
        <v>12373</v>
      </c>
      <c r="BA26" s="415">
        <v>0.56000000000000005</v>
      </c>
      <c r="BB26" s="298">
        <v>401</v>
      </c>
      <c r="BC26" s="298">
        <v>3.35</v>
      </c>
      <c r="BD26" s="380" t="s">
        <v>24</v>
      </c>
      <c r="BE26" s="465">
        <v>12582</v>
      </c>
      <c r="BF26" s="465">
        <v>0.56000000000000005</v>
      </c>
      <c r="BG26" s="298">
        <v>209</v>
      </c>
      <c r="BH26" s="298">
        <v>1.69</v>
      </c>
    </row>
    <row r="27" spans="1:60">
      <c r="A27" s="380" t="s">
        <v>25</v>
      </c>
      <c r="B27" s="330">
        <v>8998</v>
      </c>
      <c r="C27" s="330">
        <v>0.4</v>
      </c>
      <c r="D27" s="331">
        <v>-78</v>
      </c>
      <c r="E27" s="331">
        <v>-0.9</v>
      </c>
      <c r="F27" s="380" t="s">
        <v>25</v>
      </c>
      <c r="G27" s="378">
        <v>8930</v>
      </c>
      <c r="H27" s="378">
        <v>0.4</v>
      </c>
      <c r="I27" s="298">
        <v>-68</v>
      </c>
      <c r="J27" s="298">
        <v>-0.8</v>
      </c>
      <c r="K27" s="380" t="s">
        <v>25</v>
      </c>
      <c r="L27" s="378">
        <v>8873</v>
      </c>
      <c r="M27" s="378">
        <v>0.4</v>
      </c>
      <c r="N27" s="298">
        <v>-57</v>
      </c>
      <c r="O27" s="298">
        <v>-0.6</v>
      </c>
      <c r="P27" s="380" t="s">
        <v>25</v>
      </c>
      <c r="Q27" s="378">
        <v>8873</v>
      </c>
      <c r="R27" s="378">
        <v>0.4</v>
      </c>
      <c r="S27" s="298">
        <v>0</v>
      </c>
      <c r="T27" s="298">
        <v>0</v>
      </c>
      <c r="U27" s="380" t="s">
        <v>25</v>
      </c>
      <c r="V27" s="378">
        <v>8947</v>
      </c>
      <c r="W27" s="378">
        <v>0.4</v>
      </c>
      <c r="X27" s="298">
        <v>74</v>
      </c>
      <c r="Y27" s="298">
        <v>0.8</v>
      </c>
      <c r="Z27" s="380" t="s">
        <v>25</v>
      </c>
      <c r="AA27" s="378">
        <v>8934</v>
      </c>
      <c r="AB27" s="378">
        <v>0.4</v>
      </c>
      <c r="AC27" s="298">
        <v>-13</v>
      </c>
      <c r="AD27" s="298">
        <v>-0.2</v>
      </c>
      <c r="AE27" s="380" t="s">
        <v>25</v>
      </c>
      <c r="AF27" s="378">
        <v>8940</v>
      </c>
      <c r="AG27" s="378">
        <v>0.4</v>
      </c>
      <c r="AH27" s="298">
        <v>6</v>
      </c>
      <c r="AI27" s="298">
        <v>0.1</v>
      </c>
      <c r="AJ27" s="380" t="s">
        <v>25</v>
      </c>
      <c r="AK27" s="378">
        <v>8918</v>
      </c>
      <c r="AL27" s="378">
        <v>0.4</v>
      </c>
      <c r="AM27" s="298">
        <v>-22</v>
      </c>
      <c r="AN27" s="298">
        <v>-0.2</v>
      </c>
      <c r="AO27" s="380" t="s">
        <v>25</v>
      </c>
      <c r="AP27" s="378">
        <v>9005</v>
      </c>
      <c r="AQ27" s="378">
        <v>0.41</v>
      </c>
      <c r="AR27" s="298">
        <v>87</v>
      </c>
      <c r="AS27" s="298">
        <v>0.98</v>
      </c>
      <c r="AT27" s="380" t="s">
        <v>25</v>
      </c>
      <c r="AU27" s="378">
        <v>9145</v>
      </c>
      <c r="AV27" s="378">
        <v>0.42</v>
      </c>
      <c r="AW27" s="298">
        <v>140</v>
      </c>
      <c r="AX27" s="298">
        <v>1.55</v>
      </c>
      <c r="AY27" s="380" t="s">
        <v>25</v>
      </c>
      <c r="AZ27" s="415">
        <v>9278</v>
      </c>
      <c r="BA27" s="415">
        <v>0.42</v>
      </c>
      <c r="BB27" s="298">
        <v>133</v>
      </c>
      <c r="BC27" s="298">
        <v>1.45</v>
      </c>
      <c r="BD27" s="380" t="s">
        <v>25</v>
      </c>
      <c r="BE27" s="465">
        <v>9345</v>
      </c>
      <c r="BF27" s="465">
        <v>0.42</v>
      </c>
      <c r="BG27" s="298">
        <v>67</v>
      </c>
      <c r="BH27" s="298">
        <v>0.72</v>
      </c>
    </row>
    <row r="28" spans="1:60">
      <c r="A28" s="380" t="s">
        <v>26</v>
      </c>
      <c r="B28" s="330">
        <v>4727</v>
      </c>
      <c r="C28" s="330">
        <v>0.2</v>
      </c>
      <c r="D28" s="331">
        <v>-355</v>
      </c>
      <c r="E28" s="331">
        <v>-7</v>
      </c>
      <c r="F28" s="380" t="s">
        <v>26</v>
      </c>
      <c r="G28" s="378">
        <v>4805</v>
      </c>
      <c r="H28" s="378">
        <v>0.2</v>
      </c>
      <c r="I28" s="298">
        <v>78</v>
      </c>
      <c r="J28" s="298">
        <v>1.7</v>
      </c>
      <c r="K28" s="380" t="s">
        <v>26</v>
      </c>
      <c r="L28" s="378">
        <v>4786</v>
      </c>
      <c r="M28" s="378">
        <v>0.2</v>
      </c>
      <c r="N28" s="298">
        <v>-19</v>
      </c>
      <c r="O28" s="298">
        <v>-0.4</v>
      </c>
      <c r="P28" s="380" t="s">
        <v>26</v>
      </c>
      <c r="Q28" s="378">
        <v>4848</v>
      </c>
      <c r="R28" s="378">
        <v>0.2</v>
      </c>
      <c r="S28" s="298">
        <v>62</v>
      </c>
      <c r="T28" s="298">
        <v>1.3</v>
      </c>
      <c r="U28" s="380" t="s">
        <v>26</v>
      </c>
      <c r="V28" s="378">
        <v>4757</v>
      </c>
      <c r="W28" s="378">
        <v>0.2</v>
      </c>
      <c r="X28" s="298">
        <v>-91</v>
      </c>
      <c r="Y28" s="298">
        <v>-1.9</v>
      </c>
      <c r="Z28" s="380" t="s">
        <v>26</v>
      </c>
      <c r="AA28" s="378">
        <v>4693</v>
      </c>
      <c r="AB28" s="378">
        <v>0.2</v>
      </c>
      <c r="AC28" s="298">
        <v>-64</v>
      </c>
      <c r="AD28" s="298">
        <v>-1.4</v>
      </c>
      <c r="AE28" s="380" t="s">
        <v>26</v>
      </c>
      <c r="AF28" s="378">
        <v>4743</v>
      </c>
      <c r="AG28" s="378">
        <v>0.2</v>
      </c>
      <c r="AH28" s="298">
        <v>50</v>
      </c>
      <c r="AI28" s="298">
        <v>1.1000000000000001</v>
      </c>
      <c r="AJ28" s="380" t="s">
        <v>26</v>
      </c>
      <c r="AK28" s="378">
        <v>4692</v>
      </c>
      <c r="AL28" s="378">
        <v>0.2</v>
      </c>
      <c r="AM28" s="298">
        <v>-51</v>
      </c>
      <c r="AN28" s="298">
        <v>-1.1000000000000001</v>
      </c>
      <c r="AO28" s="380" t="s">
        <v>26</v>
      </c>
      <c r="AP28" s="378">
        <v>4644</v>
      </c>
      <c r="AQ28" s="378">
        <v>0.21</v>
      </c>
      <c r="AR28" s="298">
        <v>-48</v>
      </c>
      <c r="AS28" s="298">
        <v>-1.02</v>
      </c>
      <c r="AT28" s="380" t="s">
        <v>26</v>
      </c>
      <c r="AU28" s="378">
        <v>4679</v>
      </c>
      <c r="AV28" s="378">
        <v>0.21</v>
      </c>
      <c r="AW28" s="298">
        <v>35</v>
      </c>
      <c r="AX28" s="298">
        <v>0.75</v>
      </c>
      <c r="AY28" s="380" t="s">
        <v>26</v>
      </c>
      <c r="AZ28" s="415">
        <v>4705</v>
      </c>
      <c r="BA28" s="415">
        <v>0.21</v>
      </c>
      <c r="BB28" s="298">
        <v>26</v>
      </c>
      <c r="BC28" s="298">
        <v>0.56000000000000005</v>
      </c>
      <c r="BD28" s="380" t="s">
        <v>26</v>
      </c>
      <c r="BE28" s="465">
        <v>4773</v>
      </c>
      <c r="BF28" s="465">
        <v>0.21</v>
      </c>
      <c r="BG28" s="298">
        <v>68</v>
      </c>
      <c r="BH28" s="298">
        <v>1.45</v>
      </c>
    </row>
    <row r="29" spans="1:60">
      <c r="A29" s="380" t="s">
        <v>27</v>
      </c>
      <c r="B29" s="330">
        <v>23929</v>
      </c>
      <c r="C29" s="330">
        <v>1.1000000000000001</v>
      </c>
      <c r="D29" s="331">
        <v>124</v>
      </c>
      <c r="E29" s="331">
        <v>0.5</v>
      </c>
      <c r="F29" s="380" t="s">
        <v>27</v>
      </c>
      <c r="G29" s="378">
        <v>23893</v>
      </c>
      <c r="H29" s="378">
        <v>1.1000000000000001</v>
      </c>
      <c r="I29" s="298">
        <v>-36</v>
      </c>
      <c r="J29" s="298">
        <v>-0.2</v>
      </c>
      <c r="K29" s="380" t="s">
        <v>27</v>
      </c>
      <c r="L29" s="378">
        <v>23772</v>
      </c>
      <c r="M29" s="378">
        <v>1.1000000000000001</v>
      </c>
      <c r="N29" s="298">
        <v>-121</v>
      </c>
      <c r="O29" s="298">
        <v>-0.5</v>
      </c>
      <c r="P29" s="380" t="s">
        <v>27</v>
      </c>
      <c r="Q29" s="378">
        <v>23812</v>
      </c>
      <c r="R29" s="378">
        <v>1.1000000000000001</v>
      </c>
      <c r="S29" s="298">
        <v>40</v>
      </c>
      <c r="T29" s="298">
        <v>0.2</v>
      </c>
      <c r="U29" s="380" t="s">
        <v>27</v>
      </c>
      <c r="V29" s="378">
        <v>23961</v>
      </c>
      <c r="W29" s="378">
        <v>1.1000000000000001</v>
      </c>
      <c r="X29" s="298">
        <v>149</v>
      </c>
      <c r="Y29" s="298">
        <v>0.6</v>
      </c>
      <c r="Z29" s="380" t="s">
        <v>27</v>
      </c>
      <c r="AA29" s="378">
        <v>24134</v>
      </c>
      <c r="AB29" s="378">
        <v>1.1000000000000001</v>
      </c>
      <c r="AC29" s="298">
        <v>173</v>
      </c>
      <c r="AD29" s="298">
        <v>0.7</v>
      </c>
      <c r="AE29" s="380" t="s">
        <v>27</v>
      </c>
      <c r="AF29" s="378">
        <v>24201</v>
      </c>
      <c r="AG29" s="378">
        <v>1.1000000000000001</v>
      </c>
      <c r="AH29" s="298">
        <v>67</v>
      </c>
      <c r="AI29" s="298">
        <v>0.3</v>
      </c>
      <c r="AJ29" s="380" t="s">
        <v>27</v>
      </c>
      <c r="AK29" s="378">
        <v>24346</v>
      </c>
      <c r="AL29" s="378">
        <v>1.1000000000000001</v>
      </c>
      <c r="AM29" s="298">
        <v>145</v>
      </c>
      <c r="AN29" s="298">
        <v>0.6</v>
      </c>
      <c r="AO29" s="380" t="s">
        <v>27</v>
      </c>
      <c r="AP29" s="378">
        <v>24592</v>
      </c>
      <c r="AQ29" s="378">
        <v>1.1299999999999999</v>
      </c>
      <c r="AR29" s="298">
        <v>246</v>
      </c>
      <c r="AS29" s="298">
        <v>1.01</v>
      </c>
      <c r="AT29" s="380" t="s">
        <v>27</v>
      </c>
      <c r="AU29" s="378">
        <v>24652</v>
      </c>
      <c r="AV29" s="378">
        <v>1.1200000000000001</v>
      </c>
      <c r="AW29" s="298">
        <v>60</v>
      </c>
      <c r="AX29" s="298">
        <v>0.24</v>
      </c>
      <c r="AY29" s="380" t="s">
        <v>27</v>
      </c>
      <c r="AZ29" s="415">
        <v>24746</v>
      </c>
      <c r="BA29" s="415">
        <v>1.1100000000000001</v>
      </c>
      <c r="BB29" s="298">
        <v>94</v>
      </c>
      <c r="BC29" s="298">
        <v>0.38</v>
      </c>
      <c r="BD29" s="380" t="s">
        <v>27</v>
      </c>
      <c r="BE29" s="465">
        <v>24619</v>
      </c>
      <c r="BF29" s="465">
        <v>1.0900000000000001</v>
      </c>
      <c r="BG29" s="298">
        <v>-127</v>
      </c>
      <c r="BH29" s="298">
        <v>-0.51</v>
      </c>
    </row>
    <row r="30" spans="1:60">
      <c r="A30" s="380" t="s">
        <v>28</v>
      </c>
      <c r="B30" s="330">
        <v>2775</v>
      </c>
      <c r="C30" s="330">
        <v>0.1</v>
      </c>
      <c r="D30" s="331">
        <v>-40</v>
      </c>
      <c r="E30" s="331">
        <v>-1.4</v>
      </c>
      <c r="F30" s="380" t="s">
        <v>28</v>
      </c>
      <c r="G30" s="378">
        <v>2698</v>
      </c>
      <c r="H30" s="378">
        <v>0.1</v>
      </c>
      <c r="I30" s="298">
        <v>-77</v>
      </c>
      <c r="J30" s="298">
        <v>-2.8</v>
      </c>
      <c r="K30" s="380" t="s">
        <v>28</v>
      </c>
      <c r="L30" s="378">
        <v>2658</v>
      </c>
      <c r="M30" s="378">
        <v>0.1</v>
      </c>
      <c r="N30" s="298">
        <v>-40</v>
      </c>
      <c r="O30" s="298">
        <v>-1.5</v>
      </c>
      <c r="P30" s="380" t="s">
        <v>28</v>
      </c>
      <c r="Q30" s="378">
        <v>2650</v>
      </c>
      <c r="R30" s="378">
        <v>0.1</v>
      </c>
      <c r="S30" s="298">
        <v>-8</v>
      </c>
      <c r="T30" s="298">
        <v>-0.3</v>
      </c>
      <c r="U30" s="380" t="s">
        <v>28</v>
      </c>
      <c r="V30" s="378">
        <v>2670</v>
      </c>
      <c r="W30" s="378">
        <v>0.1</v>
      </c>
      <c r="X30" s="298">
        <v>20</v>
      </c>
      <c r="Y30" s="298">
        <v>0.7</v>
      </c>
      <c r="Z30" s="380" t="s">
        <v>28</v>
      </c>
      <c r="AA30" s="378">
        <v>2763</v>
      </c>
      <c r="AB30" s="378">
        <v>0.1</v>
      </c>
      <c r="AC30" s="298">
        <v>93</v>
      </c>
      <c r="AD30" s="298">
        <v>3.5</v>
      </c>
      <c r="AE30" s="380" t="s">
        <v>28</v>
      </c>
      <c r="AF30" s="378">
        <v>2852</v>
      </c>
      <c r="AG30" s="378">
        <v>0.1</v>
      </c>
      <c r="AH30" s="298">
        <v>89</v>
      </c>
      <c r="AI30" s="298">
        <v>3.2</v>
      </c>
      <c r="AJ30" s="380" t="s">
        <v>28</v>
      </c>
      <c r="AK30" s="378">
        <v>2829</v>
      </c>
      <c r="AL30" s="378">
        <v>0.1</v>
      </c>
      <c r="AM30" s="298">
        <v>-23</v>
      </c>
      <c r="AN30" s="298">
        <v>-0.8</v>
      </c>
      <c r="AO30" s="380" t="s">
        <v>28</v>
      </c>
      <c r="AP30" s="378">
        <v>2813</v>
      </c>
      <c r="AQ30" s="378">
        <v>0.13</v>
      </c>
      <c r="AR30" s="298">
        <v>-16</v>
      </c>
      <c r="AS30" s="298">
        <v>-0.56999999999999995</v>
      </c>
      <c r="AT30" s="380" t="s">
        <v>28</v>
      </c>
      <c r="AU30" s="378">
        <v>2784</v>
      </c>
      <c r="AV30" s="378">
        <v>0.13</v>
      </c>
      <c r="AW30" s="298">
        <v>-29</v>
      </c>
      <c r="AX30" s="298">
        <v>-1.03</v>
      </c>
      <c r="AY30" s="380" t="s">
        <v>28</v>
      </c>
      <c r="AZ30" s="415">
        <v>2787</v>
      </c>
      <c r="BA30" s="415">
        <v>0.13</v>
      </c>
      <c r="BB30" s="298">
        <v>3</v>
      </c>
      <c r="BC30" s="298">
        <v>0.11</v>
      </c>
      <c r="BD30" s="380" t="s">
        <v>28</v>
      </c>
      <c r="BE30" s="465">
        <v>2787</v>
      </c>
      <c r="BF30" s="465">
        <v>0.12</v>
      </c>
      <c r="BG30" s="298">
        <v>0</v>
      </c>
      <c r="BH30" s="298">
        <v>0</v>
      </c>
    </row>
    <row r="31" spans="1:60">
      <c r="A31" s="380" t="s">
        <v>29</v>
      </c>
      <c r="B31" s="330">
        <v>11097</v>
      </c>
      <c r="C31" s="330">
        <v>0.5</v>
      </c>
      <c r="D31" s="331">
        <v>19</v>
      </c>
      <c r="E31" s="331">
        <v>0.2</v>
      </c>
      <c r="F31" s="380" t="s">
        <v>29</v>
      </c>
      <c r="G31" s="378">
        <v>11107</v>
      </c>
      <c r="H31" s="378">
        <v>0.5</v>
      </c>
      <c r="I31" s="298">
        <v>10</v>
      </c>
      <c r="J31" s="298">
        <v>0.1</v>
      </c>
      <c r="K31" s="380" t="s">
        <v>29</v>
      </c>
      <c r="L31" s="378">
        <v>11114</v>
      </c>
      <c r="M31" s="378">
        <v>0.5</v>
      </c>
      <c r="N31" s="298">
        <v>7</v>
      </c>
      <c r="O31" s="298">
        <v>0.1</v>
      </c>
      <c r="P31" s="380" t="s">
        <v>29</v>
      </c>
      <c r="Q31" s="378">
        <v>11108</v>
      </c>
      <c r="R31" s="378">
        <v>0.5</v>
      </c>
      <c r="S31" s="298">
        <v>-6</v>
      </c>
      <c r="T31" s="298">
        <v>-0.1</v>
      </c>
      <c r="U31" s="380" t="s">
        <v>29</v>
      </c>
      <c r="V31" s="378">
        <v>11203</v>
      </c>
      <c r="W31" s="378">
        <v>0.5</v>
      </c>
      <c r="X31" s="298">
        <v>95</v>
      </c>
      <c r="Y31" s="298">
        <v>0.8</v>
      </c>
      <c r="Z31" s="380" t="s">
        <v>29</v>
      </c>
      <c r="AA31" s="378">
        <v>11294</v>
      </c>
      <c r="AB31" s="378">
        <v>0.5</v>
      </c>
      <c r="AC31" s="298">
        <v>91</v>
      </c>
      <c r="AD31" s="298">
        <v>0.8</v>
      </c>
      <c r="AE31" s="380" t="s">
        <v>29</v>
      </c>
      <c r="AF31" s="378">
        <v>11287</v>
      </c>
      <c r="AG31" s="378">
        <v>0.5</v>
      </c>
      <c r="AH31" s="298">
        <v>-7</v>
      </c>
      <c r="AI31" s="298">
        <v>-0.1</v>
      </c>
      <c r="AJ31" s="380" t="s">
        <v>29</v>
      </c>
      <c r="AK31" s="378">
        <v>11326</v>
      </c>
      <c r="AL31" s="378">
        <v>0.5</v>
      </c>
      <c r="AM31" s="298">
        <v>39</v>
      </c>
      <c r="AN31" s="298">
        <v>0.4</v>
      </c>
      <c r="AO31" s="380" t="s">
        <v>29</v>
      </c>
      <c r="AP31" s="378">
        <v>11359</v>
      </c>
      <c r="AQ31" s="378">
        <v>0.52</v>
      </c>
      <c r="AR31" s="298">
        <v>33</v>
      </c>
      <c r="AS31" s="298">
        <v>0.28999999999999998</v>
      </c>
      <c r="AT31" s="380" t="s">
        <v>29</v>
      </c>
      <c r="AU31" s="378">
        <v>11344</v>
      </c>
      <c r="AV31" s="378">
        <v>0.52</v>
      </c>
      <c r="AW31" s="298">
        <v>-15</v>
      </c>
      <c r="AX31" s="298">
        <v>-0.13</v>
      </c>
      <c r="AY31" s="380" t="s">
        <v>29</v>
      </c>
      <c r="AZ31" s="415">
        <v>11405</v>
      </c>
      <c r="BA31" s="415">
        <v>0.51</v>
      </c>
      <c r="BB31" s="298">
        <v>61</v>
      </c>
      <c r="BC31" s="298">
        <v>0.54</v>
      </c>
      <c r="BD31" s="380" t="s">
        <v>29</v>
      </c>
      <c r="BE31" s="465">
        <v>11490</v>
      </c>
      <c r="BF31" s="465">
        <v>0.51</v>
      </c>
      <c r="BG31" s="298">
        <v>85</v>
      </c>
      <c r="BH31" s="298">
        <v>0.75</v>
      </c>
    </row>
    <row r="32" spans="1:60">
      <c r="A32" s="380" t="s">
        <v>30</v>
      </c>
      <c r="B32" s="330">
        <v>9026</v>
      </c>
      <c r="C32" s="330">
        <v>0.4</v>
      </c>
      <c r="D32" s="331">
        <v>-43</v>
      </c>
      <c r="E32" s="331">
        <v>-0.5</v>
      </c>
      <c r="F32" s="380" t="s">
        <v>30</v>
      </c>
      <c r="G32" s="378">
        <v>9026</v>
      </c>
      <c r="H32" s="378">
        <v>0.4</v>
      </c>
      <c r="I32" s="298">
        <v>0</v>
      </c>
      <c r="J32" s="298">
        <v>0</v>
      </c>
      <c r="K32" s="380" t="s">
        <v>30</v>
      </c>
      <c r="L32" s="378">
        <v>8969</v>
      </c>
      <c r="M32" s="378">
        <v>0.4</v>
      </c>
      <c r="N32" s="298">
        <v>-57</v>
      </c>
      <c r="O32" s="298">
        <v>-0.6</v>
      </c>
      <c r="P32" s="380" t="s">
        <v>30</v>
      </c>
      <c r="Q32" s="378">
        <v>8969</v>
      </c>
      <c r="R32" s="378">
        <v>0.4</v>
      </c>
      <c r="S32" s="298">
        <v>0</v>
      </c>
      <c r="T32" s="298">
        <v>0</v>
      </c>
      <c r="U32" s="380" t="s">
        <v>30</v>
      </c>
      <c r="V32" s="378">
        <v>9040</v>
      </c>
      <c r="W32" s="378">
        <v>0.4</v>
      </c>
      <c r="X32" s="298">
        <v>71</v>
      </c>
      <c r="Y32" s="298">
        <v>0.8</v>
      </c>
      <c r="Z32" s="380" t="s">
        <v>30</v>
      </c>
      <c r="AA32" s="378">
        <v>9185</v>
      </c>
      <c r="AB32" s="378">
        <v>0.4</v>
      </c>
      <c r="AC32" s="298">
        <v>145</v>
      </c>
      <c r="AD32" s="298">
        <v>1.6</v>
      </c>
      <c r="AE32" s="380" t="s">
        <v>30</v>
      </c>
      <c r="AF32" s="378">
        <v>9158</v>
      </c>
      <c r="AG32" s="378">
        <v>0.4</v>
      </c>
      <c r="AH32" s="298">
        <v>-27</v>
      </c>
      <c r="AI32" s="298">
        <v>-0.3</v>
      </c>
      <c r="AJ32" s="380" t="s">
        <v>30</v>
      </c>
      <c r="AK32" s="378">
        <v>9161</v>
      </c>
      <c r="AL32" s="378">
        <v>0.4</v>
      </c>
      <c r="AM32" s="298">
        <v>3</v>
      </c>
      <c r="AN32" s="298">
        <v>0</v>
      </c>
      <c r="AO32" s="380" t="s">
        <v>30</v>
      </c>
      <c r="AP32" s="378">
        <v>9170</v>
      </c>
      <c r="AQ32" s="378">
        <v>0.42</v>
      </c>
      <c r="AR32" s="298">
        <v>9</v>
      </c>
      <c r="AS32" s="298">
        <v>0.1</v>
      </c>
      <c r="AT32" s="380" t="s">
        <v>30</v>
      </c>
      <c r="AU32" s="378">
        <v>9228</v>
      </c>
      <c r="AV32" s="378">
        <v>0.42</v>
      </c>
      <c r="AW32" s="298">
        <v>58</v>
      </c>
      <c r="AX32" s="298">
        <v>0.63</v>
      </c>
      <c r="AY32" s="380" t="s">
        <v>30</v>
      </c>
      <c r="AZ32" s="415">
        <v>9313</v>
      </c>
      <c r="BA32" s="415">
        <v>0.42</v>
      </c>
      <c r="BB32" s="298">
        <v>85</v>
      </c>
      <c r="BC32" s="298">
        <v>0.92</v>
      </c>
      <c r="BD32" s="380" t="s">
        <v>30</v>
      </c>
      <c r="BE32" s="465">
        <v>9448</v>
      </c>
      <c r="BF32" s="465">
        <v>0.42</v>
      </c>
      <c r="BG32" s="298">
        <v>135</v>
      </c>
      <c r="BH32" s="298">
        <v>1.45</v>
      </c>
    </row>
    <row r="33" spans="1:60">
      <c r="A33" s="380" t="s">
        <v>31</v>
      </c>
      <c r="B33" s="330">
        <v>1715</v>
      </c>
      <c r="C33" s="330">
        <v>0.1</v>
      </c>
      <c r="D33" s="331">
        <v>-89</v>
      </c>
      <c r="E33" s="331">
        <v>-4.9000000000000004</v>
      </c>
      <c r="F33" s="380" t="s">
        <v>31</v>
      </c>
      <c r="G33" s="378">
        <v>1671</v>
      </c>
      <c r="H33" s="378">
        <v>0.1</v>
      </c>
      <c r="I33" s="298">
        <v>-44</v>
      </c>
      <c r="J33" s="298">
        <v>-2.6</v>
      </c>
      <c r="K33" s="380" t="s">
        <v>31</v>
      </c>
      <c r="L33" s="378">
        <v>1630</v>
      </c>
      <c r="M33" s="378">
        <v>0.1</v>
      </c>
      <c r="N33" s="298">
        <v>-41</v>
      </c>
      <c r="O33" s="298">
        <v>-2.5</v>
      </c>
      <c r="P33" s="380" t="s">
        <v>31</v>
      </c>
      <c r="Q33" s="378">
        <v>1615</v>
      </c>
      <c r="R33" s="378">
        <v>0.1</v>
      </c>
      <c r="S33" s="298">
        <v>-15</v>
      </c>
      <c r="T33" s="298">
        <v>-0.9</v>
      </c>
      <c r="U33" s="380" t="s">
        <v>31</v>
      </c>
      <c r="V33" s="378">
        <v>1645</v>
      </c>
      <c r="W33" s="378">
        <v>0.1</v>
      </c>
      <c r="X33" s="298">
        <v>30</v>
      </c>
      <c r="Y33" s="298">
        <v>1.8</v>
      </c>
      <c r="Z33" s="380" t="s">
        <v>31</v>
      </c>
      <c r="AA33" s="378">
        <v>1667</v>
      </c>
      <c r="AB33" s="378">
        <v>0.1</v>
      </c>
      <c r="AC33" s="298">
        <v>22</v>
      </c>
      <c r="AD33" s="298">
        <v>1.3</v>
      </c>
      <c r="AE33" s="380" t="s">
        <v>31</v>
      </c>
      <c r="AF33" s="378">
        <v>1715</v>
      </c>
      <c r="AG33" s="378">
        <v>0.1</v>
      </c>
      <c r="AH33" s="298">
        <v>48</v>
      </c>
      <c r="AI33" s="298">
        <v>2.9</v>
      </c>
      <c r="AJ33" s="380" t="s">
        <v>31</v>
      </c>
      <c r="AK33" s="378">
        <v>1789</v>
      </c>
      <c r="AL33" s="378">
        <v>0.1</v>
      </c>
      <c r="AM33" s="298">
        <v>74</v>
      </c>
      <c r="AN33" s="298">
        <v>4.3</v>
      </c>
      <c r="AO33" s="380" t="s">
        <v>31</v>
      </c>
      <c r="AP33" s="378">
        <v>1767</v>
      </c>
      <c r="AQ33" s="378">
        <v>0.08</v>
      </c>
      <c r="AR33" s="298">
        <v>-22</v>
      </c>
      <c r="AS33" s="298">
        <v>-1.23</v>
      </c>
      <c r="AT33" s="380" t="s">
        <v>31</v>
      </c>
      <c r="AU33" s="378">
        <v>1823</v>
      </c>
      <c r="AV33" s="378">
        <v>0.08</v>
      </c>
      <c r="AW33" s="298">
        <v>56</v>
      </c>
      <c r="AX33" s="298">
        <v>3.17</v>
      </c>
      <c r="AY33" s="380" t="s">
        <v>31</v>
      </c>
      <c r="AZ33" s="415">
        <v>1871</v>
      </c>
      <c r="BA33" s="415">
        <v>0.08</v>
      </c>
      <c r="BB33" s="298">
        <v>48</v>
      </c>
      <c r="BC33" s="298">
        <v>2.63</v>
      </c>
      <c r="BD33" s="380" t="s">
        <v>31</v>
      </c>
      <c r="BE33" s="465">
        <v>1930</v>
      </c>
      <c r="BF33" s="465">
        <v>0.09</v>
      </c>
      <c r="BG33" s="298">
        <v>59</v>
      </c>
      <c r="BH33" s="298">
        <v>3.15</v>
      </c>
    </row>
    <row r="34" spans="1:60">
      <c r="A34" s="391" t="s">
        <v>0</v>
      </c>
      <c r="B34" s="387">
        <v>889936</v>
      </c>
      <c r="C34" s="387">
        <v>42.3</v>
      </c>
      <c r="D34" s="392">
        <v>-7646</v>
      </c>
      <c r="E34" s="392">
        <v>-0.9</v>
      </c>
      <c r="F34" s="393" t="s">
        <v>0</v>
      </c>
      <c r="G34" s="387">
        <v>888184</v>
      </c>
      <c r="H34" s="387">
        <v>42.3</v>
      </c>
      <c r="I34" s="392">
        <v>-1752</v>
      </c>
      <c r="J34" s="392">
        <v>-0.2</v>
      </c>
      <c r="K34" s="394" t="s">
        <v>0</v>
      </c>
      <c r="L34" s="387">
        <v>891111</v>
      </c>
      <c r="M34" s="387">
        <v>42.4</v>
      </c>
      <c r="N34" s="392">
        <v>2927</v>
      </c>
      <c r="O34" s="392">
        <v>0.3</v>
      </c>
      <c r="P34" s="394" t="s">
        <v>0</v>
      </c>
      <c r="Q34" s="387">
        <v>894636</v>
      </c>
      <c r="R34" s="387">
        <v>42.4</v>
      </c>
      <c r="S34" s="392">
        <v>3525</v>
      </c>
      <c r="T34" s="392">
        <v>0.4</v>
      </c>
      <c r="U34" s="394" t="s">
        <v>0</v>
      </c>
      <c r="V34" s="387">
        <v>904713</v>
      </c>
      <c r="W34" s="387">
        <v>42.5</v>
      </c>
      <c r="X34" s="392">
        <v>10077</v>
      </c>
      <c r="Y34" s="392">
        <v>1.1000000000000001</v>
      </c>
      <c r="Z34" s="394" t="s">
        <v>0</v>
      </c>
      <c r="AA34" s="387">
        <v>917841</v>
      </c>
      <c r="AB34" s="387">
        <v>42.6</v>
      </c>
      <c r="AC34" s="392">
        <v>13128</v>
      </c>
      <c r="AD34" s="392">
        <v>1.4</v>
      </c>
      <c r="AE34" s="394" t="s">
        <v>0</v>
      </c>
      <c r="AF34" s="387">
        <v>928604</v>
      </c>
      <c r="AG34" s="387">
        <v>42.7</v>
      </c>
      <c r="AH34" s="392">
        <v>10763</v>
      </c>
      <c r="AI34" s="392">
        <v>1.2</v>
      </c>
      <c r="AJ34" s="394" t="s">
        <v>0</v>
      </c>
      <c r="AK34" s="387">
        <v>927993</v>
      </c>
      <c r="AL34" s="387">
        <v>42.7</v>
      </c>
      <c r="AM34" s="392">
        <v>-611</v>
      </c>
      <c r="AN34" s="392">
        <v>-0.1</v>
      </c>
      <c r="AO34" s="394" t="s">
        <v>0</v>
      </c>
      <c r="AP34" s="387">
        <v>931646</v>
      </c>
      <c r="AQ34" s="387">
        <v>42.78</v>
      </c>
      <c r="AR34" s="392">
        <v>3653</v>
      </c>
      <c r="AS34" s="392">
        <v>0.39</v>
      </c>
      <c r="AT34" s="394" t="s">
        <v>0</v>
      </c>
      <c r="AU34" s="387">
        <v>944107</v>
      </c>
      <c r="AV34" s="387">
        <v>42.87</v>
      </c>
      <c r="AW34" s="392">
        <v>12461</v>
      </c>
      <c r="AX34" s="392">
        <v>1.34</v>
      </c>
      <c r="AY34" s="394" t="s">
        <v>0</v>
      </c>
      <c r="AZ34" s="387">
        <v>955063</v>
      </c>
      <c r="BA34" s="387">
        <v>42.85</v>
      </c>
      <c r="BB34" s="392">
        <v>10956</v>
      </c>
      <c r="BC34" s="392">
        <v>1.1599999999999999</v>
      </c>
      <c r="BD34" s="394" t="s">
        <v>0</v>
      </c>
      <c r="BE34" s="387">
        <v>961745</v>
      </c>
      <c r="BF34" s="387">
        <v>42.74</v>
      </c>
      <c r="BG34" s="392">
        <v>6682</v>
      </c>
      <c r="BH34" s="392">
        <v>0.7</v>
      </c>
    </row>
    <row r="37" spans="1:60">
      <c r="C37" s="2"/>
    </row>
    <row r="38" spans="1:60">
      <c r="C38" s="2"/>
    </row>
    <row r="39" spans="1:60">
      <c r="A39" s="2" t="s">
        <v>42</v>
      </c>
      <c r="B39" s="2"/>
    </row>
    <row r="40" spans="1:60">
      <c r="A40" s="2" t="s">
        <v>41</v>
      </c>
      <c r="B40" s="2"/>
    </row>
  </sheetData>
  <sheetProtection algorithmName="SHA-512" hashValue="RArM6nJ0IUwwJrnPDY2Vqld4HWyuz8u7KZfDXoFwglBnUBUn+SyalC8EEAxaVjpK9SMmnuqUMP7mv45r4f3CmQ==" saltValue="D+DuApwH00599Fx0Lm/RCw=="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G38" sqref="G38"/>
    </sheetView>
  </sheetViews>
  <sheetFormatPr baseColWidth="10" defaultRowHeight="15"/>
  <cols>
    <col min="1" max="1" width="23.5703125" style="226" customWidth="1"/>
    <col min="2" max="2" width="13" style="226" customWidth="1"/>
    <col min="3" max="3" width="13.5703125" style="226" bestFit="1" customWidth="1"/>
    <col min="4" max="7" width="11.42578125" style="226"/>
    <col min="8" max="8" width="12.85546875" style="226" bestFit="1" customWidth="1"/>
    <col min="9" max="9" width="12.85546875" style="226" customWidth="1"/>
    <col min="10" max="10" width="11.42578125" style="226"/>
  </cols>
  <sheetData>
    <row r="1" spans="1:10">
      <c r="A1" s="515" t="s">
        <v>375</v>
      </c>
      <c r="B1" s="515"/>
      <c r="C1" s="515"/>
      <c r="D1" s="515"/>
      <c r="E1" s="515"/>
      <c r="F1" s="515"/>
      <c r="G1" s="515"/>
      <c r="H1" s="515"/>
      <c r="I1" s="515"/>
      <c r="J1" s="515"/>
    </row>
    <row r="2" spans="1:10">
      <c r="A2" s="209"/>
      <c r="B2" s="3" t="s">
        <v>456</v>
      </c>
      <c r="C2" s="209"/>
      <c r="D2" s="209"/>
      <c r="E2" s="209"/>
      <c r="F2" s="209"/>
      <c r="G2" s="209"/>
      <c r="H2" s="209"/>
      <c r="I2" s="209"/>
      <c r="J2" s="209"/>
    </row>
    <row r="3" spans="1:10">
      <c r="A3" s="230"/>
      <c r="B3" s="209"/>
      <c r="C3" s="209"/>
      <c r="D3" s="209"/>
      <c r="E3" s="209"/>
      <c r="F3" s="209"/>
      <c r="G3" s="209"/>
      <c r="H3" s="209"/>
      <c r="I3" s="209"/>
      <c r="J3" s="209"/>
    </row>
    <row r="4" spans="1:10">
      <c r="A4" s="230"/>
      <c r="B4" s="209"/>
      <c r="C4" s="209"/>
      <c r="D4" s="209"/>
      <c r="E4" s="209"/>
      <c r="F4" s="209"/>
      <c r="G4" s="209"/>
      <c r="H4" s="209"/>
      <c r="I4" s="209"/>
      <c r="J4" s="209"/>
    </row>
    <row r="5" spans="1:10">
      <c r="A5" s="210" t="s">
        <v>44</v>
      </c>
      <c r="B5" s="209"/>
      <c r="C5" s="332" t="s">
        <v>726</v>
      </c>
      <c r="D5" s="211"/>
      <c r="E5" s="209"/>
      <c r="F5" s="211" t="s">
        <v>45</v>
      </c>
      <c r="G5" s="212"/>
      <c r="H5" s="209"/>
      <c r="I5" s="332"/>
      <c r="J5" s="211"/>
    </row>
    <row r="6" spans="1:10">
      <c r="A6" s="209"/>
      <c r="B6" s="209"/>
      <c r="C6" s="213" t="s">
        <v>46</v>
      </c>
      <c r="D6" s="209"/>
      <c r="E6" s="209"/>
      <c r="F6" s="209"/>
      <c r="G6" s="209"/>
      <c r="H6" s="209"/>
      <c r="I6" s="213" t="s">
        <v>46</v>
      </c>
      <c r="J6" s="209"/>
    </row>
    <row r="7" spans="1:10">
      <c r="A7" s="213" t="s">
        <v>46</v>
      </c>
      <c r="B7" s="211" t="s">
        <v>47</v>
      </c>
      <c r="C7" s="214" t="s">
        <v>48</v>
      </c>
      <c r="D7" s="215"/>
      <c r="E7" s="209"/>
      <c r="F7" s="213" t="s">
        <v>46</v>
      </c>
      <c r="G7" s="209"/>
      <c r="H7" s="211" t="s">
        <v>47</v>
      </c>
      <c r="I7" s="214" t="s">
        <v>48</v>
      </c>
      <c r="J7" s="215"/>
    </row>
    <row r="8" spans="1:10">
      <c r="A8" s="209"/>
      <c r="B8" s="216" t="s">
        <v>49</v>
      </c>
      <c r="C8" s="214" t="s">
        <v>50</v>
      </c>
      <c r="D8" s="216" t="s">
        <v>51</v>
      </c>
      <c r="E8" s="209"/>
      <c r="F8" s="209"/>
      <c r="G8" s="209"/>
      <c r="H8" s="216" t="s">
        <v>49</v>
      </c>
      <c r="I8" s="214" t="s">
        <v>50</v>
      </c>
      <c r="J8" s="216" t="s">
        <v>51</v>
      </c>
    </row>
    <row r="9" spans="1:10">
      <c r="A9" s="209"/>
      <c r="B9" s="217"/>
      <c r="C9" s="209"/>
      <c r="D9" s="209"/>
      <c r="E9" s="209"/>
      <c r="F9" s="209"/>
      <c r="G9" s="209"/>
      <c r="H9" s="209"/>
      <c r="I9" s="209"/>
      <c r="J9" s="209"/>
    </row>
    <row r="10" spans="1:10">
      <c r="A10" s="218" t="s">
        <v>52</v>
      </c>
      <c r="B10" s="242">
        <v>328104</v>
      </c>
      <c r="C10" s="242">
        <v>330847</v>
      </c>
      <c r="D10" s="243">
        <v>-8.290841385897408E-3</v>
      </c>
      <c r="E10" s="209"/>
      <c r="F10" s="219"/>
      <c r="G10" s="218" t="s">
        <v>53</v>
      </c>
      <c r="H10" s="242">
        <v>24331</v>
      </c>
      <c r="I10" s="242">
        <v>21003</v>
      </c>
      <c r="J10" s="243">
        <v>0.15845355425415417</v>
      </c>
    </row>
    <row r="11" spans="1:10">
      <c r="A11" s="218" t="s">
        <v>54</v>
      </c>
      <c r="B11" s="242">
        <v>2229516</v>
      </c>
      <c r="C11" s="242">
        <v>2312819</v>
      </c>
      <c r="D11" s="243">
        <v>-3.6017950388681517E-2</v>
      </c>
      <c r="E11" s="209"/>
      <c r="F11" s="244" t="s">
        <v>664</v>
      </c>
      <c r="G11" s="218" t="s">
        <v>55</v>
      </c>
      <c r="H11" s="242">
        <v>62679</v>
      </c>
      <c r="I11" s="242">
        <v>51524</v>
      </c>
      <c r="J11" s="243">
        <v>0.2165010480552752</v>
      </c>
    </row>
    <row r="12" spans="1:10">
      <c r="A12" s="218" t="s">
        <v>56</v>
      </c>
      <c r="B12" s="245">
        <v>74.72</v>
      </c>
      <c r="C12" s="245">
        <v>77.2</v>
      </c>
      <c r="D12" s="246">
        <v>-2.480000000000004</v>
      </c>
      <c r="E12" s="209"/>
      <c r="F12" s="247"/>
      <c r="G12" s="218" t="s">
        <v>56</v>
      </c>
      <c r="H12" s="245">
        <v>69.27</v>
      </c>
      <c r="I12" s="245">
        <v>64.17</v>
      </c>
      <c r="J12" s="246">
        <v>5.0999999999999943</v>
      </c>
    </row>
    <row r="13" spans="1:10">
      <c r="A13" s="218" t="s">
        <v>57</v>
      </c>
      <c r="B13" s="245">
        <v>6.8</v>
      </c>
      <c r="C13" s="245">
        <v>6.99</v>
      </c>
      <c r="D13" s="246">
        <v>-0.19000000000000039</v>
      </c>
      <c r="E13" s="209"/>
      <c r="F13" s="248"/>
      <c r="G13" s="249" t="s">
        <v>727</v>
      </c>
      <c r="H13" s="250">
        <v>2.5760963380050144</v>
      </c>
      <c r="I13" s="250">
        <v>2.4531733561872113</v>
      </c>
      <c r="J13" s="251">
        <v>0.12292298181780303</v>
      </c>
    </row>
    <row r="14" spans="1:10">
      <c r="A14" s="218"/>
      <c r="B14" s="252"/>
      <c r="C14" s="252"/>
      <c r="D14" s="246"/>
      <c r="E14" s="209"/>
      <c r="F14" s="247"/>
      <c r="G14" s="218" t="s">
        <v>53</v>
      </c>
      <c r="H14" s="242">
        <v>3874</v>
      </c>
      <c r="I14" s="242">
        <v>4173</v>
      </c>
      <c r="J14" s="243">
        <v>-7.1651090342679122E-2</v>
      </c>
    </row>
    <row r="15" spans="1:10">
      <c r="A15" s="218" t="s">
        <v>58</v>
      </c>
      <c r="B15" s="242">
        <v>91560</v>
      </c>
      <c r="C15" s="242">
        <v>91557</v>
      </c>
      <c r="D15" s="243">
        <v>3.2766473344473932E-5</v>
      </c>
      <c r="E15" s="209"/>
      <c r="F15" s="244" t="s">
        <v>665</v>
      </c>
      <c r="G15" s="218" t="s">
        <v>55</v>
      </c>
      <c r="H15" s="242">
        <v>12203</v>
      </c>
      <c r="I15" s="242">
        <v>10793</v>
      </c>
      <c r="J15" s="243">
        <v>0.13064022977856019</v>
      </c>
    </row>
    <row r="16" spans="1:10">
      <c r="A16" s="218" t="s">
        <v>54</v>
      </c>
      <c r="B16" s="242">
        <v>797923</v>
      </c>
      <c r="C16" s="242">
        <v>776150</v>
      </c>
      <c r="D16" s="243">
        <v>2.8052567158410101E-2</v>
      </c>
      <c r="E16" s="209" t="s">
        <v>46</v>
      </c>
      <c r="F16" s="244"/>
      <c r="G16" s="218" t="s">
        <v>56</v>
      </c>
      <c r="H16" s="245">
        <v>51.59</v>
      </c>
      <c r="I16" s="245">
        <v>45.63</v>
      </c>
      <c r="J16" s="246">
        <v>5.9600000000000009</v>
      </c>
    </row>
    <row r="17" spans="1:10">
      <c r="A17" s="218" t="s">
        <v>56</v>
      </c>
      <c r="B17" s="245">
        <v>63.18</v>
      </c>
      <c r="C17" s="245">
        <v>61.46</v>
      </c>
      <c r="D17" s="246">
        <v>1.7199999999999989</v>
      </c>
      <c r="E17" s="209"/>
      <c r="F17" s="248"/>
      <c r="G17" s="249" t="s">
        <v>727</v>
      </c>
      <c r="H17" s="250">
        <v>3.1499741868869386</v>
      </c>
      <c r="I17" s="250">
        <v>2.5863886891924275</v>
      </c>
      <c r="J17" s="251">
        <v>0.56358549769451116</v>
      </c>
    </row>
    <row r="18" spans="1:10">
      <c r="A18" s="218" t="s">
        <v>57</v>
      </c>
      <c r="B18" s="245">
        <v>8.7100000000000009</v>
      </c>
      <c r="C18" s="245">
        <v>8.48</v>
      </c>
      <c r="D18" s="246">
        <v>0.23000000000000043</v>
      </c>
      <c r="E18" s="209" t="s">
        <v>46</v>
      </c>
      <c r="F18" s="244"/>
      <c r="G18" s="218" t="s">
        <v>53</v>
      </c>
      <c r="H18" s="242">
        <v>68311</v>
      </c>
      <c r="I18" s="242">
        <v>69618</v>
      </c>
      <c r="J18" s="243">
        <v>-1.8773880318308483E-2</v>
      </c>
    </row>
    <row r="19" spans="1:10">
      <c r="A19" s="218"/>
      <c r="B19" s="252"/>
      <c r="C19" s="252"/>
      <c r="D19" s="246"/>
      <c r="E19" s="209" t="s">
        <v>46</v>
      </c>
      <c r="F19" s="244" t="s">
        <v>666</v>
      </c>
      <c r="G19" s="218" t="s">
        <v>55</v>
      </c>
      <c r="H19" s="242">
        <v>499996</v>
      </c>
      <c r="I19" s="242">
        <v>520677</v>
      </c>
      <c r="J19" s="243">
        <v>-3.971944218776708E-2</v>
      </c>
    </row>
    <row r="20" spans="1:10">
      <c r="A20" s="218" t="s">
        <v>59</v>
      </c>
      <c r="B20" s="242">
        <v>419664</v>
      </c>
      <c r="C20" s="242">
        <v>422404</v>
      </c>
      <c r="D20" s="243">
        <v>-6.4866809973390402E-3</v>
      </c>
      <c r="E20" s="209" t="s">
        <v>46</v>
      </c>
      <c r="F20" s="244" t="s">
        <v>46</v>
      </c>
      <c r="G20" s="218" t="s">
        <v>56</v>
      </c>
      <c r="H20" s="245">
        <v>67.63</v>
      </c>
      <c r="I20" s="245">
        <v>71.739999999999995</v>
      </c>
      <c r="J20" s="246">
        <v>-4.1099999999999994</v>
      </c>
    </row>
    <row r="21" spans="1:10">
      <c r="A21" s="218" t="s">
        <v>54</v>
      </c>
      <c r="B21" s="242">
        <v>3027439</v>
      </c>
      <c r="C21" s="242">
        <v>3088969</v>
      </c>
      <c r="D21" s="243">
        <v>-1.9919267561442022E-2</v>
      </c>
      <c r="E21" s="209" t="s">
        <v>46</v>
      </c>
      <c r="F21" s="248"/>
      <c r="G21" s="249" t="s">
        <v>727</v>
      </c>
      <c r="H21" s="250">
        <v>7.3194068305250983</v>
      </c>
      <c r="I21" s="250">
        <v>7.4790571403947252</v>
      </c>
      <c r="J21" s="251">
        <v>-0.15965030986962692</v>
      </c>
    </row>
    <row r="22" spans="1:10">
      <c r="A22" s="218" t="s">
        <v>56</v>
      </c>
      <c r="B22" s="245">
        <v>71.290000000000006</v>
      </c>
      <c r="C22" s="245">
        <v>72.540000000000006</v>
      </c>
      <c r="D22" s="246">
        <v>-1.25</v>
      </c>
      <c r="E22" s="209"/>
      <c r="F22" s="244"/>
      <c r="G22" s="218" t="s">
        <v>53</v>
      </c>
      <c r="H22" s="242">
        <v>323148</v>
      </c>
      <c r="I22" s="242">
        <v>327610</v>
      </c>
      <c r="J22" s="243">
        <v>-1.36198528738439E-2</v>
      </c>
    </row>
    <row r="23" spans="1:10">
      <c r="A23" s="218" t="s">
        <v>57</v>
      </c>
      <c r="B23" s="245">
        <v>7.21</v>
      </c>
      <c r="C23" s="245">
        <v>7.31</v>
      </c>
      <c r="D23" s="246">
        <v>-9.9999999999999645E-2</v>
      </c>
      <c r="E23" s="209"/>
      <c r="F23" s="244" t="s">
        <v>60</v>
      </c>
      <c r="G23" s="218" t="s">
        <v>55</v>
      </c>
      <c r="H23" s="242">
        <v>2452561</v>
      </c>
      <c r="I23" s="242">
        <v>2505975</v>
      </c>
      <c r="J23" s="243">
        <v>-2.1314657967457774E-2</v>
      </c>
    </row>
    <row r="24" spans="1:10">
      <c r="A24" s="209"/>
      <c r="B24" s="209"/>
      <c r="C24" s="209"/>
      <c r="D24" s="209"/>
      <c r="E24" s="209"/>
      <c r="F24" s="244"/>
      <c r="G24" s="218" t="s">
        <v>56</v>
      </c>
      <c r="H24" s="245">
        <v>72.28</v>
      </c>
      <c r="I24" s="245">
        <v>73.09</v>
      </c>
      <c r="J24" s="246">
        <v>-0.81000000000000227</v>
      </c>
    </row>
    <row r="25" spans="1:10">
      <c r="A25" s="209"/>
      <c r="B25" s="209"/>
      <c r="C25" s="209"/>
      <c r="D25" s="209"/>
      <c r="E25" s="209"/>
      <c r="F25" s="253"/>
      <c r="G25" s="254" t="s">
        <v>727</v>
      </c>
      <c r="H25" s="245">
        <v>7.5895905281790386</v>
      </c>
      <c r="I25" s="245">
        <v>7.6492628430145597</v>
      </c>
      <c r="J25" s="246">
        <v>-5.9672314835521156E-2</v>
      </c>
    </row>
    <row r="26" spans="1:10">
      <c r="A26" s="220" t="s">
        <v>61</v>
      </c>
      <c r="B26" s="220"/>
      <c r="C26" s="209"/>
      <c r="D26" s="209"/>
      <c r="E26" s="209"/>
      <c r="F26" s="213" t="s">
        <v>46</v>
      </c>
      <c r="G26" s="209"/>
      <c r="H26" s="209"/>
      <c r="I26" s="209"/>
      <c r="J26" s="209"/>
    </row>
    <row r="27" spans="1:10">
      <c r="A27" s="209"/>
      <c r="B27" s="213" t="s">
        <v>46</v>
      </c>
      <c r="C27" s="213" t="s">
        <v>46</v>
      </c>
      <c r="D27" s="209"/>
      <c r="E27" s="209"/>
      <c r="F27" s="213" t="s">
        <v>46</v>
      </c>
      <c r="G27" s="241"/>
      <c r="H27" s="241"/>
      <c r="I27" s="241"/>
      <c r="J27" s="241"/>
    </row>
    <row r="28" spans="1:10">
      <c r="A28" s="209"/>
      <c r="B28" s="211" t="s">
        <v>47</v>
      </c>
      <c r="C28" s="214" t="s">
        <v>48</v>
      </c>
      <c r="D28" s="215" t="s">
        <v>62</v>
      </c>
      <c r="E28" s="209"/>
      <c r="F28" s="209"/>
      <c r="G28" s="241"/>
      <c r="H28" s="241"/>
      <c r="I28" s="241"/>
      <c r="J28" s="241"/>
    </row>
    <row r="29" spans="1:10">
      <c r="A29" s="213" t="s">
        <v>46</v>
      </c>
      <c r="B29" s="216" t="s">
        <v>49</v>
      </c>
      <c r="C29" s="214" t="s">
        <v>50</v>
      </c>
      <c r="D29" s="216" t="s">
        <v>51</v>
      </c>
      <c r="E29" s="209"/>
      <c r="F29" s="209"/>
      <c r="G29" s="241"/>
      <c r="H29" s="241"/>
      <c r="I29" s="241"/>
      <c r="J29" s="241"/>
    </row>
    <row r="30" spans="1:10">
      <c r="A30" s="217"/>
      <c r="B30" s="209"/>
      <c r="C30" s="209"/>
      <c r="D30" s="209"/>
      <c r="E30" s="209"/>
      <c r="F30" s="209"/>
      <c r="G30" s="209"/>
      <c r="H30" s="209"/>
      <c r="I30" s="209"/>
      <c r="J30" s="209"/>
    </row>
    <row r="31" spans="1:10">
      <c r="A31" s="218" t="s">
        <v>63</v>
      </c>
      <c r="B31" s="242">
        <v>57862</v>
      </c>
      <c r="C31" s="242">
        <v>59220</v>
      </c>
      <c r="D31" s="246">
        <v>-2.293144208037825</v>
      </c>
      <c r="E31" s="209"/>
      <c r="F31" s="209"/>
      <c r="G31" s="234"/>
      <c r="H31" s="235"/>
      <c r="I31" s="234"/>
      <c r="J31" s="236"/>
    </row>
    <row r="32" spans="1:10">
      <c r="A32" s="218" t="s">
        <v>64</v>
      </c>
      <c r="B32" s="242">
        <v>144175</v>
      </c>
      <c r="C32" s="242">
        <v>152361</v>
      </c>
      <c r="D32" s="246">
        <v>-5.3727659965476731</v>
      </c>
      <c r="E32" s="209"/>
      <c r="F32" s="209"/>
      <c r="G32" s="209"/>
      <c r="H32" s="237"/>
      <c r="I32" s="209"/>
      <c r="J32" s="209"/>
    </row>
    <row r="33" spans="1:11">
      <c r="A33" s="218" t="s">
        <v>65</v>
      </c>
      <c r="B33" s="242">
        <v>40450</v>
      </c>
      <c r="C33" s="242">
        <v>40514</v>
      </c>
      <c r="D33" s="246">
        <v>-0.15797008441526386</v>
      </c>
      <c r="E33" s="209"/>
      <c r="F33" s="209"/>
      <c r="G33" s="222"/>
      <c r="H33" s="223"/>
      <c r="I33" s="223"/>
      <c r="J33" s="238"/>
    </row>
    <row r="34" spans="1:11">
      <c r="A34" s="218" t="s">
        <v>66</v>
      </c>
      <c r="B34" s="242">
        <v>12659</v>
      </c>
      <c r="C34" s="242">
        <v>12727</v>
      </c>
      <c r="D34" s="246">
        <v>-0.53429716351064671</v>
      </c>
      <c r="E34" s="209"/>
      <c r="F34" s="209"/>
      <c r="G34" s="222"/>
      <c r="H34" s="223"/>
      <c r="I34" s="223"/>
      <c r="J34" s="238"/>
    </row>
    <row r="35" spans="1:11">
      <c r="A35" s="218" t="s">
        <v>67</v>
      </c>
      <c r="B35" s="242">
        <v>14856</v>
      </c>
      <c r="C35" s="242">
        <v>15236</v>
      </c>
      <c r="D35" s="246">
        <v>-2.4940929377789445</v>
      </c>
      <c r="E35" s="209"/>
      <c r="F35" s="209"/>
      <c r="G35" s="222"/>
      <c r="H35" s="238"/>
      <c r="I35" s="238"/>
      <c r="J35" s="238"/>
    </row>
    <row r="36" spans="1:11">
      <c r="A36" s="218" t="s">
        <v>68</v>
      </c>
      <c r="B36" s="242">
        <v>16328</v>
      </c>
      <c r="C36" s="242">
        <v>18504</v>
      </c>
      <c r="D36" s="246">
        <v>-11.759619541720708</v>
      </c>
      <c r="E36" s="209"/>
      <c r="F36" s="209"/>
      <c r="G36" s="222"/>
      <c r="H36" s="238"/>
      <c r="I36" s="238"/>
      <c r="J36" s="238"/>
    </row>
    <row r="37" spans="1:11">
      <c r="A37" s="218" t="s">
        <v>69</v>
      </c>
      <c r="B37" s="242">
        <v>35099</v>
      </c>
      <c r="C37" s="242">
        <v>35446</v>
      </c>
      <c r="D37" s="246">
        <v>-0.9789539017096428</v>
      </c>
      <c r="E37" s="209"/>
      <c r="F37" s="209"/>
      <c r="G37" s="222"/>
      <c r="H37" s="231"/>
      <c r="I37" s="209"/>
      <c r="J37" s="209"/>
    </row>
    <row r="38" spans="1:11" s="55" customFormat="1">
      <c r="A38" s="255" t="s">
        <v>70</v>
      </c>
      <c r="B38" s="242">
        <v>23249</v>
      </c>
      <c r="C38" s="242">
        <v>22120</v>
      </c>
      <c r="D38" s="246">
        <v>5.1039783001808319</v>
      </c>
      <c r="E38" s="209"/>
      <c r="F38" s="209"/>
      <c r="G38" s="209"/>
      <c r="H38" s="209"/>
      <c r="I38" s="209"/>
      <c r="J38" s="209"/>
    </row>
    <row r="39" spans="1:11" s="207" customFormat="1">
      <c r="A39" s="224"/>
      <c r="B39" s="242"/>
      <c r="C39" s="223"/>
      <c r="D39" s="221"/>
      <c r="E39" s="209"/>
      <c r="F39" s="209"/>
      <c r="G39" s="209"/>
      <c r="H39" s="209"/>
      <c r="I39" s="209"/>
      <c r="J39" s="209"/>
    </row>
    <row r="40" spans="1:11" s="207" customFormat="1">
      <c r="A40" s="224"/>
      <c r="B40" s="223"/>
      <c r="C40" s="223"/>
      <c r="D40" s="221"/>
      <c r="E40" s="209"/>
      <c r="F40" s="209"/>
      <c r="G40" s="209"/>
      <c r="H40" s="209"/>
      <c r="I40" s="209"/>
      <c r="J40" s="209"/>
    </row>
    <row r="41" spans="1:11" ht="15" customHeight="1">
      <c r="A41" s="225"/>
      <c r="B41" s="516" t="s">
        <v>461</v>
      </c>
      <c r="C41" s="516"/>
      <c r="D41" s="516"/>
      <c r="E41" s="516"/>
      <c r="F41" s="516"/>
      <c r="G41" s="516"/>
      <c r="H41" s="516"/>
      <c r="I41" s="516"/>
      <c r="J41" s="516"/>
      <c r="K41" s="516"/>
    </row>
    <row r="42" spans="1:11">
      <c r="B42" s="516"/>
      <c r="C42" s="516"/>
      <c r="D42" s="516"/>
      <c r="E42" s="516"/>
      <c r="F42" s="516"/>
      <c r="G42" s="516"/>
      <c r="H42" s="516"/>
      <c r="I42" s="516"/>
      <c r="J42" s="516"/>
      <c r="K42" s="516"/>
    </row>
    <row r="43" spans="1:11">
      <c r="B43" s="516"/>
      <c r="C43" s="516"/>
      <c r="D43" s="516"/>
      <c r="E43" s="516"/>
      <c r="F43" s="516"/>
      <c r="G43" s="516"/>
      <c r="H43" s="516"/>
      <c r="I43" s="516"/>
      <c r="J43" s="516"/>
      <c r="K43" s="516"/>
    </row>
    <row r="44" spans="1:11">
      <c r="B44" s="516"/>
      <c r="C44" s="516"/>
      <c r="D44" s="516"/>
      <c r="E44" s="516"/>
      <c r="F44" s="516"/>
      <c r="G44" s="516"/>
      <c r="H44" s="516"/>
      <c r="I44" s="516"/>
      <c r="J44" s="516"/>
      <c r="K44" s="516"/>
    </row>
    <row r="45" spans="1:11">
      <c r="B45" s="516"/>
      <c r="C45" s="516"/>
      <c r="D45" s="516"/>
      <c r="E45" s="516"/>
      <c r="F45" s="516"/>
      <c r="G45" s="516"/>
      <c r="H45" s="516"/>
      <c r="I45" s="516"/>
      <c r="J45" s="516"/>
      <c r="K45" s="516"/>
    </row>
    <row r="46" spans="1:11">
      <c r="B46" s="516"/>
      <c r="C46" s="516"/>
      <c r="D46" s="516"/>
      <c r="E46" s="516"/>
      <c r="F46" s="516"/>
      <c r="G46" s="516"/>
      <c r="H46" s="516"/>
      <c r="I46" s="516"/>
      <c r="J46" s="516"/>
      <c r="K46" s="516"/>
    </row>
    <row r="47" spans="1:11">
      <c r="B47" s="516"/>
      <c r="C47" s="516"/>
      <c r="D47" s="516"/>
      <c r="E47" s="516"/>
      <c r="F47" s="516"/>
      <c r="G47" s="516"/>
      <c r="H47" s="516"/>
      <c r="I47" s="516"/>
      <c r="J47" s="516"/>
      <c r="K47" s="516"/>
    </row>
    <row r="48" spans="1:11">
      <c r="B48" s="516"/>
      <c r="C48" s="516"/>
      <c r="D48" s="516"/>
      <c r="E48" s="516"/>
      <c r="F48" s="516"/>
      <c r="G48" s="516"/>
      <c r="H48" s="516"/>
      <c r="I48" s="516"/>
      <c r="J48" s="516"/>
      <c r="K48" s="516"/>
    </row>
    <row r="49" spans="2:11">
      <c r="B49" s="516"/>
      <c r="C49" s="516"/>
      <c r="D49" s="516"/>
      <c r="E49" s="516"/>
      <c r="F49" s="516"/>
      <c r="G49" s="516"/>
      <c r="H49" s="516"/>
      <c r="I49" s="516"/>
      <c r="J49" s="516"/>
      <c r="K49" s="516"/>
    </row>
    <row r="50" spans="2:11">
      <c r="B50" s="8" t="s">
        <v>38</v>
      </c>
      <c r="C50" s="8" t="s">
        <v>40</v>
      </c>
    </row>
    <row r="51" spans="2:11">
      <c r="B51" s="8" t="s">
        <v>39</v>
      </c>
      <c r="C51" s="8" t="s">
        <v>40</v>
      </c>
    </row>
  </sheetData>
  <sheetProtection algorithmName="SHA-512" hashValue="2gr1bCfBZS0OIHuC3ZHAjCJS4saUIe9Y1itMvAd9/KSTcln0AaDGHgn5osCtYsTI/1q1FGve8uSfTnNIDovJXQ==" saltValue="FqcTJ6EVoECJ1Rw6sanQ3A=="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O45" sqref="O45"/>
    </sheetView>
  </sheetViews>
  <sheetFormatPr baseColWidth="10" defaultRowHeight="15"/>
  <cols>
    <col min="1" max="1" width="14.42578125" style="352" customWidth="1"/>
    <col min="2" max="2" width="11.7109375" style="352" customWidth="1"/>
    <col min="3" max="7" width="12.7109375" style="352" customWidth="1"/>
    <col min="8" max="8" width="12.7109375" style="354" customWidth="1"/>
    <col min="9" max="26" width="12.7109375" style="352" customWidth="1"/>
    <col min="27" max="29" width="9.5703125" style="352" bestFit="1" customWidth="1"/>
    <col min="31" max="32" width="11.42578125" customWidth="1"/>
    <col min="33" max="33" width="12.42578125" bestFit="1" customWidth="1"/>
  </cols>
  <sheetData>
    <row r="1" spans="1:36">
      <c r="A1" s="518" t="s">
        <v>457</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row>
    <row r="2" spans="1:36" ht="15" customHeight="1">
      <c r="A2" s="351"/>
      <c r="B2" s="519" t="s">
        <v>59</v>
      </c>
      <c r="C2" s="519"/>
      <c r="D2" s="519"/>
      <c r="E2" s="519"/>
      <c r="F2" s="519"/>
      <c r="G2" s="519"/>
      <c r="H2" s="519"/>
      <c r="I2" s="519" t="s">
        <v>54</v>
      </c>
      <c r="J2" s="519"/>
      <c r="K2" s="519"/>
      <c r="L2" s="519"/>
      <c r="M2" s="519"/>
      <c r="N2" s="519"/>
      <c r="O2" s="519"/>
      <c r="P2" s="519" t="s">
        <v>71</v>
      </c>
      <c r="Q2" s="519"/>
      <c r="R2" s="519"/>
      <c r="S2" s="519"/>
      <c r="T2" s="519"/>
      <c r="U2" s="519"/>
      <c r="V2" s="519"/>
      <c r="W2" s="519" t="s">
        <v>57</v>
      </c>
      <c r="X2" s="519"/>
      <c r="Y2" s="519"/>
      <c r="Z2" s="519"/>
      <c r="AA2" s="519"/>
      <c r="AB2" s="519"/>
      <c r="AC2" s="519"/>
    </row>
    <row r="3" spans="1:36" ht="15" customHeight="1">
      <c r="A3" s="351" t="s">
        <v>47</v>
      </c>
      <c r="B3" s="5">
        <v>2023</v>
      </c>
      <c r="C3" s="74">
        <v>2024</v>
      </c>
      <c r="D3" s="5">
        <v>2025</v>
      </c>
      <c r="E3" s="5">
        <v>2026</v>
      </c>
      <c r="F3" s="6" t="s">
        <v>594</v>
      </c>
      <c r="G3" s="6" t="s">
        <v>651</v>
      </c>
      <c r="H3" s="353" t="s">
        <v>728</v>
      </c>
      <c r="I3" s="5">
        <v>2023</v>
      </c>
      <c r="J3" s="74">
        <v>2024</v>
      </c>
      <c r="K3" s="5">
        <v>2025</v>
      </c>
      <c r="L3" s="5">
        <v>2026</v>
      </c>
      <c r="M3" s="6" t="s">
        <v>594</v>
      </c>
      <c r="N3" s="6" t="s">
        <v>651</v>
      </c>
      <c r="O3" s="353" t="s">
        <v>728</v>
      </c>
      <c r="P3" s="5">
        <v>2023</v>
      </c>
      <c r="Q3" s="74">
        <v>2024</v>
      </c>
      <c r="R3" s="5">
        <v>2025</v>
      </c>
      <c r="S3" s="5">
        <v>2026</v>
      </c>
      <c r="T3" s="6" t="s">
        <v>595</v>
      </c>
      <c r="U3" s="6" t="s">
        <v>652</v>
      </c>
      <c r="V3" s="353" t="s">
        <v>729</v>
      </c>
      <c r="W3" s="5">
        <v>2023</v>
      </c>
      <c r="X3" s="74">
        <v>2024</v>
      </c>
      <c r="Y3" s="5">
        <v>2025</v>
      </c>
      <c r="Z3" s="5">
        <v>2026</v>
      </c>
      <c r="AA3" s="6" t="s">
        <v>595</v>
      </c>
      <c r="AB3" s="6" t="s">
        <v>652</v>
      </c>
      <c r="AC3" s="353" t="s">
        <v>729</v>
      </c>
      <c r="AE3" s="517"/>
      <c r="AF3" s="517"/>
      <c r="AG3" s="517"/>
      <c r="AH3" s="517"/>
      <c r="AI3" s="517"/>
      <c r="AJ3" s="517"/>
    </row>
    <row r="4" spans="1:36">
      <c r="A4" s="75" t="s">
        <v>72</v>
      </c>
      <c r="B4" s="144">
        <v>369672</v>
      </c>
      <c r="C4" s="144">
        <v>419250</v>
      </c>
      <c r="D4" s="144">
        <v>422404</v>
      </c>
      <c r="E4" s="144">
        <v>419664</v>
      </c>
      <c r="F4" s="145">
        <f t="shared" ref="F4:G9" si="0">((C4-B4)/B4)*100</f>
        <v>13.411348438615853</v>
      </c>
      <c r="G4" s="145">
        <f t="shared" si="0"/>
        <v>0.75229576624925465</v>
      </c>
      <c r="H4" s="145">
        <f t="shared" ref="H4" si="1">((E4-D4)/D4)*100</f>
        <v>-0.64866809973390405</v>
      </c>
      <c r="I4" s="144">
        <v>2756791</v>
      </c>
      <c r="J4" s="144">
        <v>3082384</v>
      </c>
      <c r="K4" s="144">
        <v>3088969</v>
      </c>
      <c r="L4" s="144">
        <v>3027439</v>
      </c>
      <c r="M4" s="145">
        <f t="shared" ref="M4:O15" si="2">((J4-I4)/I4)*100</f>
        <v>11.810579764661158</v>
      </c>
      <c r="N4" s="145">
        <f t="shared" si="2"/>
        <v>0.21363334354188188</v>
      </c>
      <c r="O4" s="145">
        <f t="shared" si="2"/>
        <v>-1.9919267561442022</v>
      </c>
      <c r="P4" s="146">
        <v>69.7</v>
      </c>
      <c r="Q4" s="146">
        <v>73.63</v>
      </c>
      <c r="R4" s="146">
        <v>72.540000000000006</v>
      </c>
      <c r="S4" s="146">
        <v>71.290000000000006</v>
      </c>
      <c r="T4" s="145">
        <f>Q4-P4</f>
        <v>3.9299999999999926</v>
      </c>
      <c r="U4" s="145">
        <f>R4-Q4</f>
        <v>-1.0899999999999892</v>
      </c>
      <c r="V4" s="145">
        <f>S4-R4</f>
        <v>-1.25</v>
      </c>
      <c r="W4" s="146">
        <v>7.46</v>
      </c>
      <c r="X4" s="146">
        <v>7.35</v>
      </c>
      <c r="Y4" s="146">
        <v>7.31</v>
      </c>
      <c r="Z4" s="146">
        <v>7.21</v>
      </c>
      <c r="AA4" s="145">
        <f>X4-W4</f>
        <v>-0.11000000000000032</v>
      </c>
      <c r="AB4" s="145">
        <f>Y4-X4</f>
        <v>-4.0000000000000036E-2</v>
      </c>
      <c r="AC4" s="146">
        <f>Z4-Y4</f>
        <v>-9.9999999999999645E-2</v>
      </c>
      <c r="AD4" s="175"/>
      <c r="AE4" s="517"/>
      <c r="AF4" s="517"/>
      <c r="AG4" s="517"/>
      <c r="AH4" s="517"/>
      <c r="AI4" s="517"/>
      <c r="AJ4" s="517"/>
    </row>
    <row r="5" spans="1:36">
      <c r="A5" s="75" t="s">
        <v>73</v>
      </c>
      <c r="B5" s="144">
        <v>371781</v>
      </c>
      <c r="C5" s="144">
        <v>432158</v>
      </c>
      <c r="D5" s="144">
        <v>426147</v>
      </c>
      <c r="E5" s="144"/>
      <c r="F5" s="145">
        <f>((C5-B5)/B5)*100</f>
        <v>16.239936952130421</v>
      </c>
      <c r="G5" s="145">
        <f t="shared" si="0"/>
        <v>-1.3909264667089352</v>
      </c>
      <c r="H5" s="145">
        <f t="shared" ref="H5:H15" si="3">((E5-D5)/D5)*100</f>
        <v>-100</v>
      </c>
      <c r="I5" s="144">
        <v>2389627</v>
      </c>
      <c r="J5" s="144">
        <v>2971501</v>
      </c>
      <c r="K5" s="144">
        <v>2956691</v>
      </c>
      <c r="L5" s="144"/>
      <c r="M5" s="145">
        <f t="shared" si="2"/>
        <v>24.349992697605106</v>
      </c>
      <c r="N5" s="145">
        <f t="shared" si="2"/>
        <v>-0.49840131300645701</v>
      </c>
      <c r="O5" s="145">
        <f t="shared" si="2"/>
        <v>-100</v>
      </c>
      <c r="P5" s="146">
        <v>67.14</v>
      </c>
      <c r="Q5" s="146">
        <v>75.95</v>
      </c>
      <c r="R5" s="146">
        <v>76.819999999999993</v>
      </c>
      <c r="S5" s="146"/>
      <c r="T5" s="145">
        <f t="shared" ref="T5" si="4">Q5-P5</f>
        <v>8.8100000000000023</v>
      </c>
      <c r="U5" s="145">
        <f>R5-Q5</f>
        <v>0.86999999999999034</v>
      </c>
      <c r="V5" s="145">
        <f>S5-R5</f>
        <v>-76.819999999999993</v>
      </c>
      <c r="W5" s="146">
        <v>6.43</v>
      </c>
      <c r="X5" s="146">
        <v>6.88</v>
      </c>
      <c r="Y5" s="146">
        <v>6.94</v>
      </c>
      <c r="Z5" s="146"/>
      <c r="AA5" s="145">
        <f t="shared" ref="AA5" si="5">X5-W5</f>
        <v>0.45000000000000018</v>
      </c>
      <c r="AB5" s="145">
        <f>Y5-X5</f>
        <v>6.0000000000000497E-2</v>
      </c>
      <c r="AC5" s="146">
        <f>Z5-Y5</f>
        <v>-6.94</v>
      </c>
      <c r="AD5" s="175"/>
      <c r="AE5" s="517"/>
      <c r="AF5" s="517"/>
      <c r="AG5" s="517"/>
      <c r="AH5" s="517"/>
      <c r="AI5" s="517"/>
      <c r="AJ5" s="517"/>
    </row>
    <row r="6" spans="1:36">
      <c r="A6" s="75" t="s">
        <v>74</v>
      </c>
      <c r="B6" s="144">
        <v>418360</v>
      </c>
      <c r="C6" s="144">
        <v>481727</v>
      </c>
      <c r="D6" s="144">
        <v>459349</v>
      </c>
      <c r="E6" s="144"/>
      <c r="F6" s="145">
        <f t="shared" si="0"/>
        <v>15.14652452433311</v>
      </c>
      <c r="G6" s="145">
        <f t="shared" si="0"/>
        <v>-4.6453696803376188</v>
      </c>
      <c r="H6" s="145">
        <f t="shared" si="3"/>
        <v>-100</v>
      </c>
      <c r="I6" s="144">
        <v>2937734</v>
      </c>
      <c r="J6" s="144">
        <v>3146276</v>
      </c>
      <c r="K6" s="144">
        <v>3063113</v>
      </c>
      <c r="L6" s="144"/>
      <c r="M6" s="145">
        <f>((J6-I6)/I6)*100</f>
        <v>7.0987366453191463</v>
      </c>
      <c r="N6" s="145">
        <f>((K6-J6)/J6)*100</f>
        <v>-2.6432201116494549</v>
      </c>
      <c r="O6" s="145">
        <f t="shared" si="2"/>
        <v>-100</v>
      </c>
      <c r="P6" s="146">
        <v>74.56</v>
      </c>
      <c r="Q6" s="146">
        <v>74.75</v>
      </c>
      <c r="R6" s="146">
        <v>72.17</v>
      </c>
      <c r="S6" s="146"/>
      <c r="T6" s="145">
        <f t="shared" ref="T6:T15" si="6">Q6-P6</f>
        <v>0.18999999999999773</v>
      </c>
      <c r="U6" s="145">
        <f>R6-Q6</f>
        <v>-2.5799999999999983</v>
      </c>
      <c r="V6" s="145">
        <f>S6-R6</f>
        <v>-72.17</v>
      </c>
      <c r="W6" s="146">
        <v>7.02</v>
      </c>
      <c r="X6" s="146">
        <v>6.53</v>
      </c>
      <c r="Y6" s="146">
        <v>6.67</v>
      </c>
      <c r="Z6" s="146"/>
      <c r="AA6" s="145">
        <f t="shared" ref="AA6:AA15" si="7">X6-W6</f>
        <v>-0.48999999999999932</v>
      </c>
      <c r="AB6" s="145">
        <f>Y6-X6</f>
        <v>0.13999999999999968</v>
      </c>
      <c r="AC6" s="146">
        <f>Z6-Y6</f>
        <v>-6.67</v>
      </c>
      <c r="AD6" s="175"/>
      <c r="AE6" s="517"/>
      <c r="AF6" s="517"/>
      <c r="AG6" s="517"/>
      <c r="AH6" s="517"/>
      <c r="AI6" s="517"/>
      <c r="AJ6" s="517"/>
    </row>
    <row r="7" spans="1:36">
      <c r="A7" s="75" t="s">
        <v>75</v>
      </c>
      <c r="B7" s="144">
        <v>435988</v>
      </c>
      <c r="C7" s="144">
        <v>435100</v>
      </c>
      <c r="D7" s="144">
        <v>466736</v>
      </c>
      <c r="E7" s="144"/>
      <c r="F7" s="145">
        <f t="shared" si="0"/>
        <v>-0.20367533051368386</v>
      </c>
      <c r="G7" s="145">
        <f t="shared" si="0"/>
        <v>7.2709721903010793</v>
      </c>
      <c r="H7" s="145">
        <f t="shared" si="3"/>
        <v>-100</v>
      </c>
      <c r="I7" s="437">
        <v>2709797</v>
      </c>
      <c r="J7" s="144">
        <v>2828961</v>
      </c>
      <c r="K7" s="144">
        <v>2975391</v>
      </c>
      <c r="L7" s="144"/>
      <c r="M7" s="145">
        <f t="shared" ref="M7:M9" si="8">((J7-I7)/I7)*100</f>
        <v>4.3975249806535324</v>
      </c>
      <c r="N7" s="145">
        <f t="shared" ref="N7:N9" si="9">((K7-J7)/J7)*100</f>
        <v>5.1761052909531102</v>
      </c>
      <c r="O7" s="145">
        <f t="shared" si="2"/>
        <v>-100</v>
      </c>
      <c r="P7" s="336">
        <v>71.23</v>
      </c>
      <c r="Q7" s="146">
        <v>69.69</v>
      </c>
      <c r="R7" s="146">
        <v>72.44</v>
      </c>
      <c r="S7" s="146"/>
      <c r="T7" s="145">
        <f t="shared" si="6"/>
        <v>-1.5400000000000063</v>
      </c>
      <c r="U7" s="145">
        <f t="shared" ref="U7:U9" si="10">R7-Q7</f>
        <v>2.75</v>
      </c>
      <c r="V7" s="145">
        <f t="shared" ref="V7:V15" si="11">S7-R7</f>
        <v>-72.44</v>
      </c>
      <c r="W7" s="336">
        <v>6.22</v>
      </c>
      <c r="X7" s="146">
        <v>6.5</v>
      </c>
      <c r="Y7" s="146">
        <v>6.37</v>
      </c>
      <c r="Z7" s="146"/>
      <c r="AA7" s="145">
        <f t="shared" si="7"/>
        <v>0.28000000000000025</v>
      </c>
      <c r="AB7" s="145">
        <f t="shared" ref="AB7:AB9" si="12">Y7-X7</f>
        <v>-0.12999999999999989</v>
      </c>
      <c r="AC7" s="146">
        <f t="shared" ref="AC7:AC15" si="13">Z7-Y7</f>
        <v>-6.37</v>
      </c>
      <c r="AD7" s="175"/>
      <c r="AE7" s="517"/>
      <c r="AF7" s="517"/>
      <c r="AG7" s="517"/>
      <c r="AH7" s="517"/>
      <c r="AI7" s="517"/>
      <c r="AJ7" s="517"/>
    </row>
    <row r="8" spans="1:36">
      <c r="A8" s="75" t="s">
        <v>76</v>
      </c>
      <c r="B8" s="144">
        <v>393498</v>
      </c>
      <c r="C8" s="144">
        <v>441849</v>
      </c>
      <c r="D8" s="144">
        <v>456215</v>
      </c>
      <c r="E8" s="144"/>
      <c r="F8" s="145">
        <f t="shared" si="0"/>
        <v>12.287483036762575</v>
      </c>
      <c r="G8" s="145">
        <f t="shared" si="0"/>
        <v>3.251336995217823</v>
      </c>
      <c r="H8" s="145">
        <f t="shared" si="3"/>
        <v>-100</v>
      </c>
      <c r="I8" s="437">
        <v>2616813</v>
      </c>
      <c r="J8" s="144">
        <v>2805296</v>
      </c>
      <c r="K8" s="144">
        <v>2790129</v>
      </c>
      <c r="L8" s="144"/>
      <c r="M8" s="145">
        <f t="shared" si="8"/>
        <v>7.202769169978902</v>
      </c>
      <c r="N8" s="145">
        <f t="shared" si="9"/>
        <v>-0.54065595929983856</v>
      </c>
      <c r="O8" s="145">
        <f t="shared" si="2"/>
        <v>-100</v>
      </c>
      <c r="P8" s="336">
        <v>66.739999999999995</v>
      </c>
      <c r="Q8" s="146">
        <v>67.599999999999994</v>
      </c>
      <c r="R8" s="146">
        <v>67.55</v>
      </c>
      <c r="S8" s="146"/>
      <c r="T8" s="145">
        <f t="shared" si="6"/>
        <v>0.85999999999999943</v>
      </c>
      <c r="U8" s="145">
        <f t="shared" si="10"/>
        <v>-4.9999999999997158E-2</v>
      </c>
      <c r="V8" s="145">
        <f t="shared" si="11"/>
        <v>-67.55</v>
      </c>
      <c r="W8" s="336">
        <v>6.65</v>
      </c>
      <c r="X8" s="146">
        <v>6.35</v>
      </c>
      <c r="Y8" s="146">
        <v>6.12</v>
      </c>
      <c r="Z8" s="146"/>
      <c r="AA8" s="145">
        <f t="shared" si="7"/>
        <v>-0.30000000000000071</v>
      </c>
      <c r="AB8" s="145">
        <f t="shared" si="12"/>
        <v>-0.22999999999999954</v>
      </c>
      <c r="AC8" s="146">
        <f t="shared" si="13"/>
        <v>-6.12</v>
      </c>
      <c r="AD8" s="175"/>
      <c r="AE8" s="517"/>
      <c r="AF8" s="517"/>
      <c r="AG8" s="517"/>
      <c r="AH8" s="517"/>
      <c r="AI8" s="517"/>
      <c r="AJ8" s="517"/>
    </row>
    <row r="9" spans="1:36">
      <c r="A9" s="75" t="s">
        <v>77</v>
      </c>
      <c r="B9" s="144">
        <v>421968</v>
      </c>
      <c r="C9" s="144">
        <v>450099</v>
      </c>
      <c r="D9" s="144">
        <v>453103</v>
      </c>
      <c r="E9" s="144"/>
      <c r="F9" s="145">
        <f t="shared" si="0"/>
        <v>6.6666192697076561</v>
      </c>
      <c r="G9" s="145">
        <f t="shared" si="0"/>
        <v>0.66740872563591569</v>
      </c>
      <c r="H9" s="145">
        <f t="shared" si="3"/>
        <v>-100</v>
      </c>
      <c r="I9" s="437">
        <v>2669144</v>
      </c>
      <c r="J9" s="144">
        <v>2854046</v>
      </c>
      <c r="K9" s="144">
        <v>2930218</v>
      </c>
      <c r="L9" s="144"/>
      <c r="M9" s="145">
        <f t="shared" si="8"/>
        <v>6.9273894551961233</v>
      </c>
      <c r="N9" s="145">
        <f t="shared" si="9"/>
        <v>2.6689128346214464</v>
      </c>
      <c r="O9" s="145">
        <f t="shared" si="2"/>
        <v>-100</v>
      </c>
      <c r="P9" s="336">
        <v>68.41</v>
      </c>
      <c r="Q9" s="146">
        <v>71.09</v>
      </c>
      <c r="R9" s="146">
        <v>73.11</v>
      </c>
      <c r="S9" s="146"/>
      <c r="T9" s="145">
        <f t="shared" si="6"/>
        <v>2.6800000000000068</v>
      </c>
      <c r="U9" s="145">
        <f t="shared" si="10"/>
        <v>2.019999999999996</v>
      </c>
      <c r="V9" s="145">
        <f t="shared" si="11"/>
        <v>-73.11</v>
      </c>
      <c r="W9" s="336">
        <v>6.33</v>
      </c>
      <c r="X9" s="146">
        <v>6.34</v>
      </c>
      <c r="Y9" s="146">
        <v>6.47</v>
      </c>
      <c r="Z9" s="146"/>
      <c r="AA9" s="145">
        <f t="shared" si="7"/>
        <v>9.9999999999997868E-3</v>
      </c>
      <c r="AB9" s="145">
        <f t="shared" si="12"/>
        <v>0.12999999999999989</v>
      </c>
      <c r="AC9" s="146">
        <f t="shared" si="13"/>
        <v>-6.47</v>
      </c>
      <c r="AD9" s="175"/>
      <c r="AE9" s="517"/>
      <c r="AF9" s="517"/>
      <c r="AG9" s="517"/>
      <c r="AH9" s="517"/>
      <c r="AI9" s="517"/>
      <c r="AJ9" s="517"/>
    </row>
    <row r="10" spans="1:36">
      <c r="A10" s="75" t="s">
        <v>78</v>
      </c>
      <c r="B10" s="144">
        <v>451814</v>
      </c>
      <c r="C10" s="144">
        <v>469091</v>
      </c>
      <c r="D10" s="144">
        <v>489241</v>
      </c>
      <c r="E10" s="144"/>
      <c r="F10" s="145">
        <f t="shared" ref="F10:G15" si="14">((C10-B10)/B10)*100</f>
        <v>3.8239186922051993</v>
      </c>
      <c r="G10" s="145">
        <f t="shared" si="14"/>
        <v>4.2955418031895736</v>
      </c>
      <c r="H10" s="145">
        <f t="shared" si="3"/>
        <v>-100</v>
      </c>
      <c r="I10" s="144">
        <v>3011030</v>
      </c>
      <c r="J10" s="144">
        <v>3237901</v>
      </c>
      <c r="K10" s="144">
        <v>3302647</v>
      </c>
      <c r="L10" s="144"/>
      <c r="M10" s="145">
        <f t="shared" ref="M10:M15" si="15">((J10-I10)/I10)*100</f>
        <v>7.5346642178922156</v>
      </c>
      <c r="N10" s="145">
        <f t="shared" ref="N10:N15" si="16">((K10-J10)/J10)*100</f>
        <v>1.9996287718494172</v>
      </c>
      <c r="O10" s="145">
        <f t="shared" si="2"/>
        <v>-100</v>
      </c>
      <c r="P10" s="146">
        <v>73.89</v>
      </c>
      <c r="Q10" s="146">
        <v>76.39</v>
      </c>
      <c r="R10" s="146">
        <v>78.64</v>
      </c>
      <c r="S10" s="146"/>
      <c r="T10" s="145">
        <f t="shared" si="6"/>
        <v>2.5</v>
      </c>
      <c r="U10" s="145">
        <f t="shared" ref="U10:U15" si="17">R10-Q10</f>
        <v>2.25</v>
      </c>
      <c r="V10" s="145">
        <f t="shared" si="11"/>
        <v>-78.64</v>
      </c>
      <c r="W10" s="146">
        <v>6.66</v>
      </c>
      <c r="X10" s="146">
        <v>6.9</v>
      </c>
      <c r="Y10" s="146">
        <v>6.75</v>
      </c>
      <c r="Z10" s="146"/>
      <c r="AA10" s="145">
        <f t="shared" si="7"/>
        <v>0.24000000000000021</v>
      </c>
      <c r="AB10" s="145">
        <f t="shared" ref="AB10:AB15" si="18">Y10-X10</f>
        <v>-0.15000000000000036</v>
      </c>
      <c r="AC10" s="146">
        <f t="shared" si="13"/>
        <v>-6.75</v>
      </c>
      <c r="AD10" s="175"/>
      <c r="AE10" s="517"/>
      <c r="AF10" s="517"/>
      <c r="AG10" s="517"/>
      <c r="AH10" s="517"/>
      <c r="AI10" s="517"/>
      <c r="AJ10" s="517"/>
    </row>
    <row r="11" spans="1:36">
      <c r="A11" s="75" t="s">
        <v>79</v>
      </c>
      <c r="B11" s="144">
        <v>463711</v>
      </c>
      <c r="C11" s="144">
        <v>491165</v>
      </c>
      <c r="D11" s="144">
        <v>498889</v>
      </c>
      <c r="E11" s="144"/>
      <c r="F11" s="145">
        <f t="shared" si="14"/>
        <v>5.9204978963190431</v>
      </c>
      <c r="G11" s="145">
        <f t="shared" si="14"/>
        <v>1.5725876233037777</v>
      </c>
      <c r="H11" s="145">
        <f t="shared" si="3"/>
        <v>-100</v>
      </c>
      <c r="I11" s="144">
        <v>3220264</v>
      </c>
      <c r="J11" s="144">
        <v>3413651</v>
      </c>
      <c r="K11" s="144">
        <v>3427746</v>
      </c>
      <c r="L11" s="144"/>
      <c r="M11" s="145">
        <f t="shared" si="15"/>
        <v>6.0053150921787779</v>
      </c>
      <c r="N11" s="145">
        <f t="shared" si="16"/>
        <v>0.41290102591038153</v>
      </c>
      <c r="O11" s="145">
        <f t="shared" si="2"/>
        <v>-100</v>
      </c>
      <c r="P11" s="146">
        <v>78.569999999999993</v>
      </c>
      <c r="Q11" s="146">
        <v>80.7</v>
      </c>
      <c r="R11" s="146">
        <v>81.14</v>
      </c>
      <c r="S11" s="146"/>
      <c r="T11" s="145">
        <f t="shared" si="6"/>
        <v>2.1300000000000097</v>
      </c>
      <c r="U11" s="145">
        <f t="shared" si="17"/>
        <v>0.43999999999999773</v>
      </c>
      <c r="V11" s="145">
        <f t="shared" si="11"/>
        <v>-81.14</v>
      </c>
      <c r="W11" s="146">
        <v>6.94</v>
      </c>
      <c r="X11" s="146">
        <v>6.95</v>
      </c>
      <c r="Y11" s="146">
        <v>6.87</v>
      </c>
      <c r="Z11" s="146"/>
      <c r="AA11" s="145">
        <f t="shared" si="7"/>
        <v>9.9999999999997868E-3</v>
      </c>
      <c r="AB11" s="145">
        <f t="shared" si="18"/>
        <v>-8.0000000000000071E-2</v>
      </c>
      <c r="AC11" s="146">
        <f t="shared" si="13"/>
        <v>-6.87</v>
      </c>
      <c r="AD11" s="175"/>
      <c r="AE11" s="517"/>
      <c r="AF11" s="517"/>
      <c r="AG11" s="517"/>
      <c r="AH11" s="517"/>
      <c r="AI11" s="517"/>
      <c r="AJ11" s="517"/>
    </row>
    <row r="12" spans="1:36">
      <c r="A12" s="75" t="s">
        <v>80</v>
      </c>
      <c r="B12" s="144">
        <v>420238</v>
      </c>
      <c r="C12" s="144">
        <v>423811</v>
      </c>
      <c r="D12" s="144">
        <v>435122</v>
      </c>
      <c r="E12" s="144"/>
      <c r="F12" s="145">
        <f t="shared" si="14"/>
        <v>0.85023248730481304</v>
      </c>
      <c r="G12" s="145">
        <f t="shared" si="14"/>
        <v>2.6688783443563286</v>
      </c>
      <c r="H12" s="145">
        <f t="shared" si="3"/>
        <v>-100</v>
      </c>
      <c r="I12" s="144">
        <v>2788919</v>
      </c>
      <c r="J12" s="144">
        <v>2875859</v>
      </c>
      <c r="K12" s="144">
        <v>2890598</v>
      </c>
      <c r="L12" s="144"/>
      <c r="M12" s="145">
        <f t="shared" si="15"/>
        <v>3.1173368606259273</v>
      </c>
      <c r="N12" s="145">
        <f t="shared" si="16"/>
        <v>0.51250774116533537</v>
      </c>
      <c r="O12" s="145">
        <f t="shared" si="2"/>
        <v>-100</v>
      </c>
      <c r="P12" s="146">
        <v>69.349999999999994</v>
      </c>
      <c r="Q12" s="146">
        <v>70.11</v>
      </c>
      <c r="R12" s="146">
        <v>70.66</v>
      </c>
      <c r="S12" s="146"/>
      <c r="T12" s="145">
        <f t="shared" si="6"/>
        <v>0.76000000000000512</v>
      </c>
      <c r="U12" s="145">
        <f t="shared" si="17"/>
        <v>0.54999999999999716</v>
      </c>
      <c r="V12" s="145">
        <f t="shared" si="11"/>
        <v>-70.66</v>
      </c>
      <c r="W12" s="146">
        <v>6.64</v>
      </c>
      <c r="X12" s="146">
        <v>6.79</v>
      </c>
      <c r="Y12" s="146">
        <v>6.64</v>
      </c>
      <c r="Z12" s="146"/>
      <c r="AA12" s="145">
        <f t="shared" si="7"/>
        <v>0.15000000000000036</v>
      </c>
      <c r="AB12" s="145">
        <f t="shared" si="18"/>
        <v>-0.15000000000000036</v>
      </c>
      <c r="AC12" s="146">
        <f t="shared" si="13"/>
        <v>-6.64</v>
      </c>
      <c r="AD12" s="175"/>
      <c r="AE12" s="517"/>
      <c r="AF12" s="517"/>
      <c r="AG12" s="517"/>
      <c r="AH12" s="517"/>
      <c r="AI12" s="517"/>
      <c r="AJ12" s="517"/>
    </row>
    <row r="13" spans="1:36">
      <c r="A13" s="75" t="s">
        <v>81</v>
      </c>
      <c r="B13" s="144">
        <v>470400</v>
      </c>
      <c r="C13" s="144">
        <v>469376</v>
      </c>
      <c r="D13" s="144">
        <v>481294</v>
      </c>
      <c r="E13" s="144"/>
      <c r="F13" s="145">
        <f t="shared" si="14"/>
        <v>-0.21768707482993196</v>
      </c>
      <c r="G13" s="145">
        <f t="shared" si="14"/>
        <v>2.5391157622034357</v>
      </c>
      <c r="H13" s="145">
        <f t="shared" si="3"/>
        <v>-100</v>
      </c>
      <c r="I13" s="144">
        <v>3031422</v>
      </c>
      <c r="J13" s="144">
        <v>3131235</v>
      </c>
      <c r="K13" s="144">
        <v>3135768</v>
      </c>
      <c r="L13" s="144"/>
      <c r="M13" s="145">
        <f t="shared" si="15"/>
        <v>3.2926131696609713</v>
      </c>
      <c r="N13" s="145">
        <f t="shared" si="16"/>
        <v>0.14476716056124819</v>
      </c>
      <c r="O13" s="145">
        <f t="shared" si="2"/>
        <v>-100</v>
      </c>
      <c r="P13" s="146">
        <v>72.53</v>
      </c>
      <c r="Q13" s="146">
        <v>73.72</v>
      </c>
      <c r="R13" s="146">
        <v>73.8</v>
      </c>
      <c r="S13" s="146"/>
      <c r="T13" s="145">
        <f t="shared" si="6"/>
        <v>1.1899999999999977</v>
      </c>
      <c r="U13" s="145">
        <f t="shared" si="17"/>
        <v>7.9999999999998295E-2</v>
      </c>
      <c r="V13" s="145">
        <f t="shared" si="11"/>
        <v>-73.8</v>
      </c>
      <c r="W13" s="146">
        <v>6.44</v>
      </c>
      <c r="X13" s="146">
        <v>6.67</v>
      </c>
      <c r="Y13" s="146">
        <v>6.52</v>
      </c>
      <c r="Z13" s="146"/>
      <c r="AA13" s="145">
        <f t="shared" si="7"/>
        <v>0.22999999999999954</v>
      </c>
      <c r="AB13" s="145">
        <f t="shared" si="18"/>
        <v>-0.15000000000000036</v>
      </c>
      <c r="AC13" s="146">
        <f t="shared" si="13"/>
        <v>-6.52</v>
      </c>
      <c r="AD13" s="175"/>
      <c r="AE13" s="517"/>
      <c r="AF13" s="517"/>
      <c r="AG13" s="517"/>
      <c r="AH13" s="517"/>
      <c r="AI13" s="517"/>
      <c r="AJ13" s="517"/>
    </row>
    <row r="14" spans="1:36">
      <c r="A14" s="75" t="s">
        <v>82</v>
      </c>
      <c r="B14" s="144">
        <v>424852</v>
      </c>
      <c r="C14" s="144">
        <v>432190</v>
      </c>
      <c r="D14" s="144">
        <v>444356</v>
      </c>
      <c r="E14" s="144"/>
      <c r="F14" s="145">
        <f t="shared" si="14"/>
        <v>1.7271897037085857</v>
      </c>
      <c r="G14" s="145">
        <f t="shared" si="14"/>
        <v>2.8149656401119878</v>
      </c>
      <c r="H14" s="145">
        <f t="shared" si="3"/>
        <v>-100</v>
      </c>
      <c r="I14" s="144">
        <v>2902793</v>
      </c>
      <c r="J14" s="144">
        <v>2995440</v>
      </c>
      <c r="K14" s="144">
        <v>2931261</v>
      </c>
      <c r="L14" s="144"/>
      <c r="M14" s="145">
        <f t="shared" si="15"/>
        <v>3.1916502485709453</v>
      </c>
      <c r="N14" s="145">
        <f t="shared" si="16"/>
        <v>-2.1425566861629677</v>
      </c>
      <c r="O14" s="145">
        <f t="shared" si="2"/>
        <v>-100</v>
      </c>
      <c r="P14" s="146">
        <v>71.61</v>
      </c>
      <c r="Q14" s="146">
        <v>72.67</v>
      </c>
      <c r="R14" s="146">
        <v>71.17</v>
      </c>
      <c r="S14" s="146"/>
      <c r="T14" s="145">
        <f t="shared" si="6"/>
        <v>1.0600000000000023</v>
      </c>
      <c r="U14" s="145">
        <f t="shared" si="17"/>
        <v>-1.5</v>
      </c>
      <c r="V14" s="145">
        <f t="shared" si="11"/>
        <v>-71.17</v>
      </c>
      <c r="W14" s="146">
        <v>6.83</v>
      </c>
      <c r="X14" s="146">
        <v>6.93</v>
      </c>
      <c r="Y14" s="146">
        <v>6.6</v>
      </c>
      <c r="Z14" s="146"/>
      <c r="AA14" s="145">
        <f t="shared" si="7"/>
        <v>9.9999999999999645E-2</v>
      </c>
      <c r="AB14" s="145">
        <f t="shared" si="18"/>
        <v>-0.33000000000000007</v>
      </c>
      <c r="AC14" s="146">
        <f t="shared" si="13"/>
        <v>-6.6</v>
      </c>
      <c r="AD14" s="175"/>
      <c r="AE14" s="517"/>
      <c r="AF14" s="517"/>
      <c r="AG14" s="517"/>
      <c r="AH14" s="517"/>
      <c r="AI14" s="517"/>
      <c r="AJ14" s="517"/>
    </row>
    <row r="15" spans="1:36">
      <c r="A15" s="75" t="s">
        <v>83</v>
      </c>
      <c r="B15" s="144">
        <v>442420</v>
      </c>
      <c r="C15" s="144">
        <v>435256</v>
      </c>
      <c r="D15" s="144">
        <v>424547</v>
      </c>
      <c r="E15" s="144"/>
      <c r="F15" s="145">
        <f t="shared" si="14"/>
        <v>-1.6192758012748067</v>
      </c>
      <c r="G15" s="145">
        <f t="shared" si="14"/>
        <v>-2.4603911261418565</v>
      </c>
      <c r="H15" s="145">
        <f t="shared" si="3"/>
        <v>-100</v>
      </c>
      <c r="I15" s="144">
        <v>2959664</v>
      </c>
      <c r="J15" s="144">
        <v>3048093</v>
      </c>
      <c r="K15" s="144">
        <v>2877404</v>
      </c>
      <c r="L15" s="144"/>
      <c r="M15" s="145">
        <f t="shared" si="15"/>
        <v>2.9878053725017435</v>
      </c>
      <c r="N15" s="145">
        <f t="shared" si="16"/>
        <v>-5.5998619464694812</v>
      </c>
      <c r="O15" s="145">
        <f t="shared" si="2"/>
        <v>-100</v>
      </c>
      <c r="P15" s="146">
        <v>70.73</v>
      </c>
      <c r="Q15" s="146">
        <v>71.81</v>
      </c>
      <c r="R15" s="146">
        <v>67.55</v>
      </c>
      <c r="S15" s="146"/>
      <c r="T15" s="145">
        <f t="shared" si="6"/>
        <v>1.0799999999999983</v>
      </c>
      <c r="U15" s="145">
        <f t="shared" si="17"/>
        <v>-4.2600000000000051</v>
      </c>
      <c r="V15" s="145">
        <f t="shared" si="11"/>
        <v>-67.55</v>
      </c>
      <c r="W15" s="146">
        <v>6.69</v>
      </c>
      <c r="X15" s="146">
        <v>7</v>
      </c>
      <c r="Y15" s="146">
        <v>6.78</v>
      </c>
      <c r="Z15" s="146"/>
      <c r="AA15" s="145">
        <f t="shared" si="7"/>
        <v>0.30999999999999961</v>
      </c>
      <c r="AB15" s="145">
        <f t="shared" si="18"/>
        <v>-0.21999999999999975</v>
      </c>
      <c r="AC15" s="146">
        <f t="shared" si="13"/>
        <v>-6.78</v>
      </c>
      <c r="AD15" s="175"/>
      <c r="AE15" s="517"/>
      <c r="AF15" s="517"/>
      <c r="AG15" s="517"/>
      <c r="AH15" s="517"/>
      <c r="AI15" s="517"/>
      <c r="AJ15" s="517"/>
    </row>
    <row r="16" spans="1:36">
      <c r="K16" s="355"/>
      <c r="L16" s="355"/>
      <c r="M16" s="242"/>
      <c r="AD16" s="175"/>
      <c r="AE16" s="517"/>
      <c r="AF16" s="517"/>
      <c r="AG16" s="517"/>
      <c r="AH16" s="517"/>
      <c r="AI16" s="517"/>
      <c r="AJ16" s="517"/>
    </row>
    <row r="17" spans="1:36" ht="15" customHeight="1">
      <c r="A17" s="3" t="s">
        <v>43</v>
      </c>
      <c r="K17" s="144"/>
      <c r="L17" s="144"/>
      <c r="M17" s="242"/>
      <c r="N17" s="355"/>
      <c r="O17" s="355"/>
      <c r="P17" s="355"/>
      <c r="Q17" s="306"/>
      <c r="R17" s="355"/>
      <c r="S17" s="355"/>
      <c r="AE17" s="517"/>
      <c r="AF17" s="517"/>
      <c r="AG17" s="517"/>
      <c r="AH17" s="517"/>
      <c r="AI17" s="517"/>
      <c r="AJ17" s="517"/>
    </row>
    <row r="18" spans="1:36">
      <c r="K18" s="144"/>
      <c r="L18" s="144"/>
      <c r="M18" s="242"/>
      <c r="N18" s="245"/>
      <c r="O18" s="242"/>
      <c r="P18" s="355"/>
      <c r="Q18" s="242"/>
      <c r="R18" s="242"/>
      <c r="S18" s="242"/>
      <c r="T18" s="243"/>
      <c r="X18" s="7"/>
      <c r="Y18" s="7"/>
      <c r="Z18" s="7"/>
      <c r="AE18" s="517"/>
      <c r="AF18" s="517"/>
      <c r="AG18" s="517"/>
      <c r="AH18" s="517"/>
      <c r="AI18" s="517"/>
      <c r="AJ18" s="517"/>
    </row>
    <row r="19" spans="1:36">
      <c r="J19" s="4"/>
      <c r="K19" s="355"/>
      <c r="L19" s="355"/>
      <c r="M19" s="245"/>
      <c r="N19" s="146"/>
      <c r="O19" s="146"/>
      <c r="P19" s="355"/>
      <c r="Q19" s="242"/>
      <c r="R19" s="242"/>
      <c r="S19" s="242"/>
      <c r="T19" s="243"/>
      <c r="X19" s="7"/>
      <c r="Y19" s="7"/>
      <c r="Z19" s="7"/>
      <c r="AE19" s="517"/>
      <c r="AF19" s="517"/>
      <c r="AG19" s="517"/>
      <c r="AH19" s="517"/>
      <c r="AI19" s="517"/>
      <c r="AJ19" s="517"/>
    </row>
    <row r="20" spans="1:36">
      <c r="K20" s="355"/>
      <c r="L20" s="355"/>
      <c r="M20" s="245"/>
      <c r="N20" s="146"/>
      <c r="O20" s="146"/>
      <c r="P20" s="355"/>
      <c r="Q20" s="245"/>
      <c r="R20" s="245"/>
      <c r="S20" s="245"/>
      <c r="T20" s="246"/>
      <c r="AE20" s="517"/>
      <c r="AF20" s="517"/>
      <c r="AG20" s="517"/>
      <c r="AH20" s="517"/>
      <c r="AI20" s="517"/>
      <c r="AJ20" s="517"/>
    </row>
    <row r="21" spans="1:36">
      <c r="AE21" s="517"/>
      <c r="AF21" s="517"/>
      <c r="AG21" s="517"/>
      <c r="AH21" s="517"/>
      <c r="AI21" s="517"/>
      <c r="AJ21" s="517"/>
    </row>
    <row r="22" spans="1:36">
      <c r="AE22" s="517"/>
      <c r="AF22" s="517"/>
      <c r="AG22" s="517"/>
      <c r="AH22" s="517"/>
      <c r="AI22" s="517"/>
      <c r="AJ22" s="517"/>
    </row>
    <row r="23" spans="1:36">
      <c r="AE23" s="517"/>
      <c r="AF23" s="517"/>
      <c r="AG23" s="517"/>
      <c r="AH23" s="517"/>
      <c r="AI23" s="517"/>
      <c r="AJ23" s="517"/>
    </row>
    <row r="24" spans="1:36">
      <c r="AE24" s="517"/>
      <c r="AF24" s="517"/>
      <c r="AG24" s="517"/>
      <c r="AH24" s="517"/>
      <c r="AI24" s="517"/>
      <c r="AJ24" s="517"/>
    </row>
    <row r="27" spans="1:36">
      <c r="AF27" s="144"/>
      <c r="AG27" s="144"/>
    </row>
    <row r="28" spans="1:36">
      <c r="AF28" s="144"/>
      <c r="AG28" s="144"/>
    </row>
    <row r="52" spans="1:2">
      <c r="A52" s="8"/>
    </row>
    <row r="63" spans="1:2">
      <c r="A63" s="8" t="s">
        <v>38</v>
      </c>
      <c r="B63" s="8" t="s">
        <v>40</v>
      </c>
    </row>
    <row r="64" spans="1:2">
      <c r="A64" s="8" t="s">
        <v>39</v>
      </c>
      <c r="B64" s="8" t="s">
        <v>40</v>
      </c>
    </row>
  </sheetData>
  <sheetProtection algorithmName="SHA-512" hashValue="j5CuUOiPMmrdnRJQpBEbQnoiSL1Ituv9bQhJyF88PZfz2CLmAUGCst1sdhv1qrBswXHGawCXpjuxkS9z5Y0VDA==" saltValue="rs/A6/AVSrpqT1c9mfZ66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70" zoomScaleNormal="70" workbookViewId="0">
      <selection activeCell="L15" sqref="L15"/>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3" t="s">
        <v>255</v>
      </c>
      <c r="B1" s="523"/>
      <c r="C1" s="523"/>
      <c r="L1" s="522" t="s">
        <v>256</v>
      </c>
      <c r="M1" s="522"/>
      <c r="N1" s="522"/>
      <c r="P1" s="522" t="s">
        <v>257</v>
      </c>
      <c r="Q1" s="522"/>
      <c r="R1" s="522"/>
      <c r="T1" s="522" t="s">
        <v>449</v>
      </c>
      <c r="U1" s="522"/>
      <c r="V1" s="522"/>
      <c r="W1" s="521" t="s">
        <v>497</v>
      </c>
      <c r="X1" s="521"/>
      <c r="Y1" s="521"/>
      <c r="Z1" s="521"/>
    </row>
    <row r="2" spans="1:33" ht="29.25" customHeight="1">
      <c r="A2" s="116" t="s">
        <v>711</v>
      </c>
      <c r="B2" s="117" t="s">
        <v>258</v>
      </c>
      <c r="C2" s="117" t="s">
        <v>259</v>
      </c>
      <c r="L2" s="116" t="s">
        <v>87</v>
      </c>
      <c r="M2" s="117" t="s">
        <v>258</v>
      </c>
      <c r="N2" s="117" t="s">
        <v>259</v>
      </c>
      <c r="P2" s="116" t="s">
        <v>448</v>
      </c>
      <c r="Q2" s="117" t="s">
        <v>260</v>
      </c>
      <c r="R2" s="117" t="s">
        <v>261</v>
      </c>
      <c r="T2" s="116" t="s">
        <v>87</v>
      </c>
      <c r="U2" s="117" t="s">
        <v>260</v>
      </c>
      <c r="V2" s="117" t="s">
        <v>261</v>
      </c>
      <c r="W2" s="521"/>
      <c r="X2" s="521"/>
      <c r="Y2" s="521"/>
      <c r="Z2" s="521"/>
    </row>
    <row r="3" spans="1:33">
      <c r="A3" s="118" t="s">
        <v>262</v>
      </c>
      <c r="B3" s="119">
        <v>552</v>
      </c>
      <c r="C3" s="119">
        <v>885</v>
      </c>
      <c r="D3" s="120"/>
      <c r="E3" s="120"/>
      <c r="F3" s="120"/>
      <c r="G3" s="120"/>
      <c r="H3" s="120"/>
      <c r="I3" s="120"/>
      <c r="J3" s="120"/>
      <c r="L3" s="121" t="s">
        <v>499</v>
      </c>
      <c r="M3" s="1">
        <v>7342</v>
      </c>
      <c r="N3" s="1">
        <v>19438</v>
      </c>
      <c r="P3" s="121" t="s">
        <v>264</v>
      </c>
      <c r="Q3" s="1">
        <v>61119</v>
      </c>
      <c r="R3" s="1">
        <v>6000</v>
      </c>
      <c r="T3" s="121" t="s">
        <v>498</v>
      </c>
      <c r="U3" s="1">
        <v>77861</v>
      </c>
      <c r="V3" s="1">
        <v>6486</v>
      </c>
      <c r="W3" s="521"/>
      <c r="X3" s="521"/>
      <c r="Y3" s="521"/>
      <c r="Z3" s="521"/>
    </row>
    <row r="4" spans="1:33">
      <c r="A4" s="118" t="s">
        <v>263</v>
      </c>
      <c r="B4" s="119">
        <v>74</v>
      </c>
      <c r="C4" s="119">
        <v>135</v>
      </c>
      <c r="D4" s="120"/>
      <c r="E4" s="120"/>
      <c r="F4" s="120"/>
      <c r="G4" s="120"/>
      <c r="H4" s="120"/>
      <c r="I4" s="120"/>
      <c r="J4" s="120"/>
      <c r="L4" s="121" t="s">
        <v>500</v>
      </c>
      <c r="M4" s="1">
        <v>9116</v>
      </c>
      <c r="N4" s="1">
        <v>18845</v>
      </c>
      <c r="P4" s="121" t="s">
        <v>266</v>
      </c>
      <c r="Q4" s="1">
        <v>63389</v>
      </c>
      <c r="R4" s="1">
        <v>6050</v>
      </c>
      <c r="T4" s="121" t="s">
        <v>499</v>
      </c>
      <c r="U4" s="1">
        <v>76418</v>
      </c>
      <c r="V4" s="1">
        <v>6412</v>
      </c>
    </row>
    <row r="5" spans="1:33">
      <c r="A5" s="118" t="s">
        <v>265</v>
      </c>
      <c r="B5" s="119">
        <v>22</v>
      </c>
      <c r="C5" s="119">
        <v>118</v>
      </c>
      <c r="D5" s="120"/>
      <c r="E5" s="120"/>
      <c r="F5" s="120"/>
      <c r="G5" s="120"/>
      <c r="H5" s="120"/>
      <c r="I5" s="120"/>
      <c r="J5" s="120"/>
      <c r="L5" s="121" t="s">
        <v>501</v>
      </c>
      <c r="M5" s="1">
        <v>12712</v>
      </c>
      <c r="N5" s="1">
        <v>18385</v>
      </c>
      <c r="P5" s="121" t="s">
        <v>268</v>
      </c>
      <c r="Q5" s="1">
        <v>65786</v>
      </c>
      <c r="R5" s="1">
        <v>6184</v>
      </c>
      <c r="T5" s="121" t="s">
        <v>500</v>
      </c>
      <c r="U5" s="1">
        <v>78244</v>
      </c>
      <c r="V5" s="1">
        <v>6446</v>
      </c>
      <c r="W5" s="120"/>
      <c r="X5" s="120"/>
      <c r="Y5" s="120"/>
      <c r="Z5" s="120"/>
      <c r="AA5" s="120"/>
      <c r="AB5" s="124"/>
      <c r="AC5" s="124"/>
      <c r="AD5" s="1"/>
      <c r="AE5" s="1"/>
      <c r="AF5" s="1"/>
      <c r="AG5" s="1"/>
    </row>
    <row r="6" spans="1:33">
      <c r="A6" s="118" t="s">
        <v>267</v>
      </c>
      <c r="B6" s="119">
        <v>5720</v>
      </c>
      <c r="C6" s="119">
        <v>2721</v>
      </c>
      <c r="D6" s="120"/>
      <c r="E6" s="120"/>
      <c r="F6" s="120"/>
      <c r="G6" s="120"/>
      <c r="H6" s="120"/>
      <c r="I6" s="120"/>
      <c r="J6" s="120"/>
      <c r="L6" s="121" t="s">
        <v>503</v>
      </c>
      <c r="M6" s="1">
        <v>11572</v>
      </c>
      <c r="N6" s="1">
        <v>17978</v>
      </c>
      <c r="P6" s="121" t="s">
        <v>270</v>
      </c>
      <c r="Q6" s="1">
        <v>65673</v>
      </c>
      <c r="R6" s="1">
        <v>6179</v>
      </c>
      <c r="T6" s="121" t="s">
        <v>501</v>
      </c>
      <c r="U6" s="1">
        <v>79652</v>
      </c>
      <c r="V6" s="1">
        <v>6491</v>
      </c>
    </row>
    <row r="7" spans="1:33">
      <c r="A7" s="118" t="s">
        <v>269</v>
      </c>
      <c r="B7" s="119">
        <v>3347</v>
      </c>
      <c r="C7" s="119">
        <v>6983</v>
      </c>
      <c r="D7" s="120"/>
      <c r="E7" s="120"/>
      <c r="F7" s="120"/>
      <c r="G7" s="120"/>
      <c r="H7" s="120"/>
      <c r="I7" s="120"/>
      <c r="J7" s="120"/>
      <c r="L7" s="121" t="s">
        <v>514</v>
      </c>
      <c r="M7" s="1">
        <v>10669</v>
      </c>
      <c r="N7" s="1">
        <v>17827</v>
      </c>
      <c r="P7" s="121" t="s">
        <v>272</v>
      </c>
      <c r="Q7" s="1">
        <v>63722</v>
      </c>
      <c r="R7" s="1">
        <v>6098</v>
      </c>
      <c r="T7" s="121" t="s">
        <v>503</v>
      </c>
      <c r="U7" s="1">
        <v>80460</v>
      </c>
      <c r="V7" s="1">
        <v>6533</v>
      </c>
    </row>
    <row r="8" spans="1:33">
      <c r="A8" s="118" t="s">
        <v>271</v>
      </c>
      <c r="B8" s="119">
        <v>90</v>
      </c>
      <c r="C8" s="119">
        <v>452</v>
      </c>
      <c r="D8" s="120"/>
      <c r="E8" s="120"/>
      <c r="F8" s="120"/>
      <c r="G8" s="120"/>
      <c r="H8" s="120"/>
      <c r="I8" s="120"/>
      <c r="J8" s="120"/>
      <c r="L8" s="121" t="s">
        <v>515</v>
      </c>
      <c r="M8" s="1">
        <v>12810</v>
      </c>
      <c r="N8" s="1">
        <v>17431</v>
      </c>
      <c r="P8" s="121" t="s">
        <v>274</v>
      </c>
      <c r="Q8" s="1">
        <v>65653</v>
      </c>
      <c r="R8" s="1">
        <v>6139</v>
      </c>
      <c r="S8" s="1"/>
      <c r="T8" s="121" t="s">
        <v>514</v>
      </c>
      <c r="U8" s="1">
        <v>80434</v>
      </c>
      <c r="V8" s="1">
        <v>6494</v>
      </c>
    </row>
    <row r="9" spans="1:33">
      <c r="A9" s="118" t="s">
        <v>273</v>
      </c>
      <c r="B9" s="119">
        <v>174</v>
      </c>
      <c r="C9" s="119">
        <v>343</v>
      </c>
      <c r="D9" s="120"/>
      <c r="E9" s="120"/>
      <c r="F9" s="120"/>
      <c r="G9" s="120"/>
      <c r="H9" s="120"/>
      <c r="I9" s="120"/>
      <c r="J9" s="120"/>
      <c r="L9" s="121" t="s">
        <v>516</v>
      </c>
      <c r="M9" s="1">
        <v>12268</v>
      </c>
      <c r="N9" s="1">
        <v>17365</v>
      </c>
      <c r="P9" s="121" t="s">
        <v>276</v>
      </c>
      <c r="Q9" s="1">
        <v>67744</v>
      </c>
      <c r="R9" s="1">
        <v>6237</v>
      </c>
      <c r="S9" s="1"/>
      <c r="T9" s="121" t="s">
        <v>515</v>
      </c>
      <c r="U9" s="1">
        <v>80126</v>
      </c>
      <c r="V9" s="1">
        <v>6441</v>
      </c>
    </row>
    <row r="10" spans="1:33">
      <c r="A10" s="118" t="s">
        <v>275</v>
      </c>
      <c r="B10" s="125">
        <v>82</v>
      </c>
      <c r="C10" s="125">
        <v>204</v>
      </c>
      <c r="D10" s="124"/>
      <c r="E10" s="124"/>
      <c r="F10" s="124"/>
      <c r="G10" s="124"/>
      <c r="H10" s="124"/>
      <c r="I10" s="124"/>
      <c r="J10" s="124"/>
      <c r="L10" s="121" t="s">
        <v>517</v>
      </c>
      <c r="M10" s="1">
        <v>12773</v>
      </c>
      <c r="N10" s="1">
        <v>17217</v>
      </c>
      <c r="P10" s="121" t="s">
        <v>278</v>
      </c>
      <c r="Q10" s="1">
        <v>67588</v>
      </c>
      <c r="R10" s="1">
        <v>6212</v>
      </c>
      <c r="S10" s="1"/>
      <c r="T10" s="121" t="s">
        <v>516</v>
      </c>
      <c r="U10" s="1">
        <v>81572</v>
      </c>
      <c r="V10" s="262">
        <v>6468</v>
      </c>
    </row>
    <row r="11" spans="1:33">
      <c r="A11" s="118" t="s">
        <v>277</v>
      </c>
      <c r="B11" s="125">
        <v>947</v>
      </c>
      <c r="C11" s="125">
        <v>392</v>
      </c>
      <c r="D11" s="124"/>
      <c r="E11" s="124"/>
      <c r="F11" s="124"/>
      <c r="G11" s="124"/>
      <c r="H11" s="124"/>
      <c r="I11" s="124"/>
      <c r="J11" s="124"/>
      <c r="L11" s="121" t="s">
        <v>518</v>
      </c>
      <c r="M11" s="1">
        <v>12773</v>
      </c>
      <c r="N11" s="1">
        <v>17430</v>
      </c>
      <c r="P11" s="121" t="s">
        <v>280</v>
      </c>
      <c r="Q11" s="1">
        <v>65347</v>
      </c>
      <c r="R11" s="1">
        <v>6111</v>
      </c>
      <c r="S11" s="1"/>
      <c r="T11" s="121" t="s">
        <v>517</v>
      </c>
      <c r="U11" s="1">
        <v>81803</v>
      </c>
      <c r="V11" s="262">
        <v>6461</v>
      </c>
    </row>
    <row r="12" spans="1:33">
      <c r="A12" s="118" t="s">
        <v>279</v>
      </c>
      <c r="B12" s="22">
        <v>10</v>
      </c>
      <c r="C12" s="22">
        <v>56</v>
      </c>
      <c r="D12" s="1"/>
      <c r="E12" s="1"/>
      <c r="F12" s="1"/>
      <c r="G12" s="1"/>
      <c r="H12" s="1"/>
      <c r="I12" s="1"/>
      <c r="J12" s="1"/>
      <c r="L12" s="121" t="s">
        <v>519</v>
      </c>
      <c r="M12" s="1">
        <v>13056</v>
      </c>
      <c r="N12" s="1">
        <v>17259</v>
      </c>
      <c r="P12" s="121" t="s">
        <v>282</v>
      </c>
      <c r="Q12" s="1">
        <v>67927</v>
      </c>
      <c r="R12" s="1">
        <v>6200</v>
      </c>
      <c r="S12" s="1"/>
      <c r="T12" s="121" t="s">
        <v>518</v>
      </c>
      <c r="U12" s="1">
        <v>83090</v>
      </c>
      <c r="V12" s="262">
        <v>6507</v>
      </c>
    </row>
    <row r="13" spans="1:33">
      <c r="A13" s="118" t="s">
        <v>281</v>
      </c>
      <c r="B13" s="22">
        <v>33</v>
      </c>
      <c r="C13" s="22">
        <v>98</v>
      </c>
      <c r="D13" s="1"/>
      <c r="E13" s="1"/>
      <c r="F13" s="1"/>
      <c r="G13" s="1"/>
      <c r="H13" s="1"/>
      <c r="I13" s="1"/>
      <c r="J13" s="1"/>
      <c r="L13" s="121" t="s">
        <v>520</v>
      </c>
      <c r="M13" s="1">
        <v>12069</v>
      </c>
      <c r="N13" s="1">
        <v>16910</v>
      </c>
      <c r="P13" s="121" t="s">
        <v>284</v>
      </c>
      <c r="Q13" s="1">
        <v>70772</v>
      </c>
      <c r="R13" s="1">
        <v>6369</v>
      </c>
      <c r="S13" s="1"/>
      <c r="T13" s="121" t="s">
        <v>519</v>
      </c>
      <c r="U13" s="1">
        <v>84209</v>
      </c>
      <c r="V13" s="1">
        <v>6565</v>
      </c>
    </row>
    <row r="14" spans="1:33">
      <c r="A14" s="118" t="s">
        <v>283</v>
      </c>
      <c r="B14" s="22">
        <v>523</v>
      </c>
      <c r="C14" s="22">
        <v>781</v>
      </c>
      <c r="D14" s="1"/>
      <c r="E14" s="1"/>
      <c r="F14" s="1"/>
      <c r="G14" s="1"/>
      <c r="H14" s="1"/>
      <c r="I14" s="1"/>
      <c r="J14" s="1"/>
      <c r="L14" s="121" t="s">
        <v>521</v>
      </c>
      <c r="M14" s="1">
        <v>11365</v>
      </c>
      <c r="N14" s="1">
        <v>16348</v>
      </c>
      <c r="P14" s="121" t="s">
        <v>285</v>
      </c>
      <c r="Q14" s="1">
        <v>70668</v>
      </c>
      <c r="R14" s="1">
        <v>6356</v>
      </c>
      <c r="S14" s="1"/>
      <c r="T14" s="121" t="s">
        <v>520</v>
      </c>
      <c r="U14" s="1">
        <v>84918</v>
      </c>
      <c r="V14" s="1">
        <v>6621</v>
      </c>
    </row>
    <row r="15" spans="1:33">
      <c r="A15" s="129" t="s">
        <v>131</v>
      </c>
      <c r="B15" s="130">
        <f>SUM(B3:B14)</f>
        <v>11574</v>
      </c>
      <c r="C15" s="130">
        <f>SUM(C3:C14)</f>
        <v>13168</v>
      </c>
      <c r="D15" s="1"/>
      <c r="E15" s="1"/>
      <c r="F15" s="1"/>
      <c r="G15" s="1"/>
      <c r="H15" s="1"/>
      <c r="I15" s="1"/>
      <c r="J15" s="1"/>
      <c r="L15" s="121" t="s">
        <v>522</v>
      </c>
      <c r="M15" s="1">
        <v>10223</v>
      </c>
      <c r="N15" s="1">
        <v>16584</v>
      </c>
      <c r="P15" s="121" t="s">
        <v>286</v>
      </c>
      <c r="Q15" s="1">
        <v>69985</v>
      </c>
      <c r="R15" s="1">
        <v>6323</v>
      </c>
      <c r="S15" s="1"/>
      <c r="T15" s="121" t="s">
        <v>521</v>
      </c>
      <c r="U15" s="1">
        <v>85567</v>
      </c>
      <c r="V15" s="1">
        <v>6652</v>
      </c>
    </row>
    <row r="16" spans="1:33">
      <c r="L16" s="121" t="s">
        <v>528</v>
      </c>
      <c r="M16" s="1">
        <v>8734</v>
      </c>
      <c r="N16" s="1">
        <v>16619</v>
      </c>
      <c r="P16" s="121" t="s">
        <v>288</v>
      </c>
      <c r="Q16" s="1">
        <v>72657</v>
      </c>
      <c r="R16" s="1">
        <v>6410</v>
      </c>
      <c r="S16" s="1"/>
      <c r="T16" s="121" t="s">
        <v>522</v>
      </c>
      <c r="U16" s="1">
        <v>85035</v>
      </c>
      <c r="V16" s="262">
        <v>6574</v>
      </c>
    </row>
    <row r="17" spans="1:27">
      <c r="A17" s="25" t="s">
        <v>287</v>
      </c>
      <c r="B17" s="25"/>
      <c r="L17" s="121" t="s">
        <v>530</v>
      </c>
      <c r="M17" s="1">
        <v>10918</v>
      </c>
      <c r="N17" s="1">
        <v>16313</v>
      </c>
      <c r="P17" s="121" t="s">
        <v>290</v>
      </c>
      <c r="Q17" s="1">
        <v>75727</v>
      </c>
      <c r="R17" s="1">
        <v>6657</v>
      </c>
      <c r="S17" s="1"/>
      <c r="T17" s="121" t="s">
        <v>528</v>
      </c>
      <c r="U17" s="1">
        <v>85722</v>
      </c>
      <c r="V17" s="1">
        <v>6592</v>
      </c>
    </row>
    <row r="18" spans="1:27">
      <c r="A18" s="25" t="s">
        <v>289</v>
      </c>
      <c r="B18" s="25"/>
      <c r="L18" s="121" t="s">
        <v>532</v>
      </c>
      <c r="M18" s="1">
        <v>8301</v>
      </c>
      <c r="N18" s="1">
        <v>16116</v>
      </c>
      <c r="P18" s="121" t="s">
        <v>291</v>
      </c>
      <c r="Q18" s="1">
        <v>75348</v>
      </c>
      <c r="R18" s="1">
        <v>6627</v>
      </c>
      <c r="S18" s="1"/>
      <c r="T18" s="121" t="s">
        <v>530</v>
      </c>
      <c r="U18" s="1">
        <v>86820</v>
      </c>
      <c r="V18" s="1">
        <v>6618</v>
      </c>
    </row>
    <row r="19" spans="1:27">
      <c r="D19" s="120"/>
      <c r="L19" s="340" t="s">
        <v>533</v>
      </c>
      <c r="M19" s="341">
        <v>8833</v>
      </c>
      <c r="N19" s="341">
        <v>15893</v>
      </c>
      <c r="P19" s="121" t="s">
        <v>292</v>
      </c>
      <c r="Q19" s="1">
        <v>74267</v>
      </c>
      <c r="R19" s="1">
        <v>6529</v>
      </c>
      <c r="S19" s="1"/>
      <c r="T19" s="121" t="s">
        <v>532</v>
      </c>
      <c r="U19" s="1">
        <v>86869</v>
      </c>
      <c r="V19" s="262">
        <v>6662</v>
      </c>
    </row>
    <row r="20" spans="1:27" ht="18" customHeight="1">
      <c r="A20" s="520" t="s">
        <v>450</v>
      </c>
      <c r="B20" s="520"/>
      <c r="C20" s="520"/>
      <c r="D20" s="120"/>
      <c r="L20" s="121" t="s">
        <v>559</v>
      </c>
      <c r="M20" s="1">
        <v>10360</v>
      </c>
      <c r="N20" s="1">
        <v>15629</v>
      </c>
      <c r="P20" s="121" t="s">
        <v>293</v>
      </c>
      <c r="Q20" s="1">
        <v>77781</v>
      </c>
      <c r="R20" s="1">
        <v>6607</v>
      </c>
      <c r="S20" s="1"/>
      <c r="T20" s="121" t="s">
        <v>533</v>
      </c>
      <c r="U20" s="262">
        <v>86472</v>
      </c>
      <c r="V20" s="262">
        <v>6612</v>
      </c>
    </row>
    <row r="21" spans="1:27" ht="25.5">
      <c r="A21" s="116" t="s">
        <v>731</v>
      </c>
      <c r="B21" s="117" t="s">
        <v>502</v>
      </c>
      <c r="C21" s="117" t="s">
        <v>653</v>
      </c>
      <c r="D21" s="126"/>
      <c r="L21" s="121" t="s">
        <v>560</v>
      </c>
      <c r="M21" s="1">
        <v>10892</v>
      </c>
      <c r="N21" s="1">
        <v>15303</v>
      </c>
      <c r="P21" s="121" t="s">
        <v>295</v>
      </c>
      <c r="Q21" s="1">
        <v>78744</v>
      </c>
      <c r="R21" s="1">
        <v>6745</v>
      </c>
      <c r="S21" s="1"/>
      <c r="T21" s="121" t="s">
        <v>559</v>
      </c>
      <c r="U21" s="1">
        <v>86177</v>
      </c>
      <c r="V21" s="1">
        <v>6581</v>
      </c>
    </row>
    <row r="22" spans="1:27" ht="15" customHeight="1">
      <c r="A22" s="127" t="s">
        <v>294</v>
      </c>
      <c r="B22" s="120">
        <v>408845</v>
      </c>
      <c r="C22" s="120">
        <v>27859</v>
      </c>
      <c r="D22" s="126"/>
      <c r="L22" s="121" t="s">
        <v>561</v>
      </c>
      <c r="M22" s="1">
        <v>10403</v>
      </c>
      <c r="N22" s="1">
        <v>15485</v>
      </c>
      <c r="P22" s="121" t="s">
        <v>297</v>
      </c>
      <c r="Q22" s="1">
        <v>79025</v>
      </c>
      <c r="R22" s="1">
        <v>6746</v>
      </c>
      <c r="S22" s="1"/>
      <c r="T22" s="121" t="s">
        <v>560</v>
      </c>
      <c r="U22" s="1">
        <v>86903</v>
      </c>
      <c r="V22" s="1">
        <v>6580</v>
      </c>
    </row>
    <row r="23" spans="1:27" ht="26.25">
      <c r="A23" s="131" t="s">
        <v>296</v>
      </c>
      <c r="B23" s="130">
        <v>96750</v>
      </c>
      <c r="C23" s="130">
        <v>6824</v>
      </c>
      <c r="D23" s="126"/>
      <c r="L23" s="121" t="s">
        <v>564</v>
      </c>
      <c r="M23" s="1">
        <v>10900</v>
      </c>
      <c r="N23" s="1">
        <v>15235</v>
      </c>
      <c r="P23" s="121" t="s">
        <v>299</v>
      </c>
      <c r="Q23" s="1">
        <v>77908</v>
      </c>
      <c r="R23" s="1">
        <v>6690</v>
      </c>
      <c r="S23" s="1"/>
      <c r="T23" s="121" t="s">
        <v>561</v>
      </c>
      <c r="U23" s="262">
        <v>86870</v>
      </c>
      <c r="V23" s="1">
        <v>6568</v>
      </c>
    </row>
    <row r="24" spans="1:27">
      <c r="A24" s="127" t="s">
        <v>298</v>
      </c>
      <c r="B24" s="119">
        <v>31655</v>
      </c>
      <c r="C24" s="126">
        <v>508</v>
      </c>
      <c r="D24" s="126"/>
      <c r="L24" s="121" t="s">
        <v>567</v>
      </c>
      <c r="M24" s="1">
        <v>12230</v>
      </c>
      <c r="N24" s="1">
        <v>15532</v>
      </c>
      <c r="P24" s="121" t="s">
        <v>301</v>
      </c>
      <c r="Q24" s="1">
        <v>79828</v>
      </c>
      <c r="R24" s="1">
        <v>6686</v>
      </c>
      <c r="S24" s="1"/>
      <c r="T24" s="121" t="s">
        <v>564</v>
      </c>
      <c r="U24" s="262">
        <v>88343</v>
      </c>
      <c r="V24" s="1">
        <v>6641</v>
      </c>
    </row>
    <row r="25" spans="1:27">
      <c r="A25" s="128" t="s">
        <v>300</v>
      </c>
      <c r="B25" s="120">
        <v>26185</v>
      </c>
      <c r="C25" s="126">
        <v>215</v>
      </c>
      <c r="D25" s="126"/>
      <c r="L25" s="121" t="s">
        <v>568</v>
      </c>
      <c r="M25" s="1">
        <v>12011</v>
      </c>
      <c r="N25" s="1">
        <v>15312</v>
      </c>
      <c r="P25" s="121" t="s">
        <v>303</v>
      </c>
      <c r="Q25" s="1">
        <v>81309</v>
      </c>
      <c r="R25" s="1">
        <v>6794</v>
      </c>
      <c r="S25" s="1"/>
      <c r="T25" s="121" t="s">
        <v>567</v>
      </c>
      <c r="U25" s="262">
        <v>89714</v>
      </c>
      <c r="V25" s="1">
        <v>6632</v>
      </c>
    </row>
    <row r="26" spans="1:27">
      <c r="A26" s="128" t="s">
        <v>302</v>
      </c>
      <c r="B26" s="120">
        <v>5300</v>
      </c>
      <c r="C26" s="126">
        <v>278</v>
      </c>
      <c r="D26" s="120"/>
      <c r="L26" s="121" t="s">
        <v>569</v>
      </c>
      <c r="M26" s="1">
        <v>10014</v>
      </c>
      <c r="N26" s="1">
        <v>14969</v>
      </c>
      <c r="P26" s="121" t="s">
        <v>305</v>
      </c>
      <c r="Q26" s="1">
        <v>81481</v>
      </c>
      <c r="R26" s="1">
        <v>6748</v>
      </c>
      <c r="S26" s="1"/>
      <c r="T26" s="121" t="s">
        <v>568</v>
      </c>
      <c r="U26" s="262">
        <v>90381</v>
      </c>
      <c r="V26" s="1">
        <v>6675</v>
      </c>
    </row>
    <row r="27" spans="1:27">
      <c r="A27" s="128" t="s">
        <v>304</v>
      </c>
      <c r="B27" s="120">
        <v>20</v>
      </c>
      <c r="C27" s="126">
        <v>3</v>
      </c>
      <c r="D27" s="120"/>
      <c r="L27" s="121" t="s">
        <v>570</v>
      </c>
      <c r="M27" s="1">
        <v>10711</v>
      </c>
      <c r="N27" s="1">
        <v>15228</v>
      </c>
      <c r="P27" s="121" t="s">
        <v>307</v>
      </c>
      <c r="Q27" s="1">
        <v>80384</v>
      </c>
      <c r="R27" s="1">
        <v>6695</v>
      </c>
      <c r="S27" s="1"/>
      <c r="T27" s="121" t="s">
        <v>569</v>
      </c>
      <c r="U27" s="262">
        <v>90856</v>
      </c>
      <c r="V27" s="1">
        <v>6716</v>
      </c>
    </row>
    <row r="28" spans="1:27">
      <c r="A28" s="128" t="s">
        <v>306</v>
      </c>
      <c r="B28" s="120">
        <v>150</v>
      </c>
      <c r="C28" s="126">
        <v>12</v>
      </c>
      <c r="D28" s="126"/>
      <c r="L28" s="121" t="s">
        <v>626</v>
      </c>
      <c r="M28" s="1">
        <v>10405</v>
      </c>
      <c r="N28" s="1">
        <v>15255</v>
      </c>
      <c r="P28" s="121" t="s">
        <v>309</v>
      </c>
      <c r="Q28" s="1">
        <v>81715</v>
      </c>
      <c r="R28" s="1">
        <v>6652</v>
      </c>
      <c r="S28" s="1"/>
      <c r="T28" s="121" t="s">
        <v>570</v>
      </c>
      <c r="U28" s="262">
        <v>89684</v>
      </c>
      <c r="V28" s="1">
        <v>6652</v>
      </c>
    </row>
    <row r="29" spans="1:27">
      <c r="A29" s="127" t="s">
        <v>308</v>
      </c>
      <c r="B29" s="119">
        <v>39175</v>
      </c>
      <c r="C29" s="120">
        <v>4211</v>
      </c>
      <c r="D29" s="126"/>
      <c r="L29" s="121" t="s">
        <v>628</v>
      </c>
      <c r="M29" s="1">
        <v>10513</v>
      </c>
      <c r="N29" s="1">
        <v>14633</v>
      </c>
      <c r="P29" s="121" t="s">
        <v>311</v>
      </c>
      <c r="Q29" s="1">
        <v>83328</v>
      </c>
      <c r="R29" s="1">
        <v>6802</v>
      </c>
      <c r="S29" s="1"/>
      <c r="T29" s="121" t="s">
        <v>626</v>
      </c>
      <c r="U29" s="262">
        <v>90673</v>
      </c>
      <c r="V29" s="262">
        <v>6628</v>
      </c>
      <c r="X29" s="192"/>
    </row>
    <row r="30" spans="1:27">
      <c r="A30" s="128" t="s">
        <v>310</v>
      </c>
      <c r="B30" s="120">
        <v>24765</v>
      </c>
      <c r="C30" s="120">
        <v>2313</v>
      </c>
      <c r="D30" s="120"/>
      <c r="L30" s="121" t="s">
        <v>629</v>
      </c>
      <c r="M30" s="1">
        <v>11127</v>
      </c>
      <c r="N30" s="1">
        <v>15106</v>
      </c>
      <c r="P30" s="121" t="s">
        <v>313</v>
      </c>
      <c r="Q30" s="1">
        <v>72704</v>
      </c>
      <c r="R30" s="1">
        <v>5780</v>
      </c>
      <c r="S30" s="1"/>
      <c r="T30" s="121" t="s">
        <v>628</v>
      </c>
      <c r="U30" s="262">
        <v>91709</v>
      </c>
      <c r="V30" s="1">
        <v>6675</v>
      </c>
    </row>
    <row r="31" spans="1:27">
      <c r="A31" s="128" t="s">
        <v>312</v>
      </c>
      <c r="B31" s="120">
        <v>1040</v>
      </c>
      <c r="C31" s="126">
        <v>93</v>
      </c>
      <c r="D31" s="126"/>
      <c r="L31" s="121" t="s">
        <v>630</v>
      </c>
      <c r="M31" s="1">
        <v>9929</v>
      </c>
      <c r="N31" s="1">
        <v>15213</v>
      </c>
      <c r="P31" s="121" t="s">
        <v>433</v>
      </c>
      <c r="Q31" s="1">
        <v>72265</v>
      </c>
      <c r="R31" s="1">
        <v>5818</v>
      </c>
      <c r="S31" s="1"/>
      <c r="T31" s="121" t="s">
        <v>629</v>
      </c>
      <c r="U31" s="262">
        <v>91313</v>
      </c>
      <c r="V31" s="1">
        <v>6660</v>
      </c>
      <c r="AA31" s="326"/>
    </row>
    <row r="32" spans="1:27">
      <c r="A32" s="128" t="s">
        <v>314</v>
      </c>
      <c r="B32" s="120">
        <v>1710</v>
      </c>
      <c r="C32" s="126">
        <v>93</v>
      </c>
      <c r="D32" s="126"/>
      <c r="L32" s="121" t="s">
        <v>631</v>
      </c>
      <c r="M32" s="1">
        <v>11124</v>
      </c>
      <c r="N32" s="1">
        <v>15031</v>
      </c>
      <c r="O32" s="202"/>
      <c r="P32" s="269"/>
      <c r="T32" s="121" t="s">
        <v>630</v>
      </c>
      <c r="U32" s="206">
        <v>91345</v>
      </c>
      <c r="V32" s="206">
        <v>6637</v>
      </c>
      <c r="AA32" s="326"/>
    </row>
    <row r="33" spans="1:27">
      <c r="A33" s="128" t="s">
        <v>315</v>
      </c>
      <c r="B33" s="120">
        <v>11660</v>
      </c>
      <c r="C33" s="120">
        <v>1712</v>
      </c>
      <c r="D33" s="126"/>
      <c r="L33" s="121" t="s">
        <v>632</v>
      </c>
      <c r="M33" s="1">
        <v>14258</v>
      </c>
      <c r="N33" s="1">
        <v>14714</v>
      </c>
      <c r="P33" s="269"/>
      <c r="T33" s="121" t="s">
        <v>631</v>
      </c>
      <c r="U33" s="206">
        <v>90255</v>
      </c>
      <c r="V33" s="206">
        <v>6641</v>
      </c>
      <c r="AA33" s="326"/>
    </row>
    <row r="34" spans="1:27">
      <c r="A34" s="127" t="s">
        <v>316</v>
      </c>
      <c r="B34" s="120">
        <v>0</v>
      </c>
      <c r="C34" s="126">
        <v>0</v>
      </c>
      <c r="D34" s="126"/>
      <c r="L34" s="121" t="s">
        <v>634</v>
      </c>
      <c r="M34" s="1">
        <v>12047</v>
      </c>
      <c r="N34" s="1">
        <v>14624</v>
      </c>
      <c r="P34" s="123"/>
      <c r="T34" s="121" t="s">
        <v>632</v>
      </c>
      <c r="U34" s="206">
        <v>90835</v>
      </c>
      <c r="V34" s="206">
        <v>6596</v>
      </c>
      <c r="AA34" s="326"/>
    </row>
    <row r="35" spans="1:27">
      <c r="A35" s="128" t="s">
        <v>317</v>
      </c>
      <c r="B35" s="120">
        <v>0</v>
      </c>
      <c r="C35" s="126">
        <v>0</v>
      </c>
      <c r="D35" s="126"/>
      <c r="L35" s="121" t="s">
        <v>635</v>
      </c>
      <c r="M35" s="1">
        <v>13067</v>
      </c>
      <c r="N35" s="1">
        <v>14439</v>
      </c>
      <c r="P35" s="123"/>
      <c r="T35" s="121" t="s">
        <v>634</v>
      </c>
      <c r="U35" s="206">
        <v>91130</v>
      </c>
      <c r="V35" s="1">
        <v>6641</v>
      </c>
      <c r="AA35" s="326"/>
    </row>
    <row r="36" spans="1:27">
      <c r="A36" s="127" t="s">
        <v>318</v>
      </c>
      <c r="B36" s="120">
        <v>8215</v>
      </c>
      <c r="C36" s="126">
        <v>1046</v>
      </c>
      <c r="D36" s="126"/>
      <c r="L36" s="121" t="s">
        <v>636</v>
      </c>
      <c r="M36" s="1">
        <v>14071</v>
      </c>
      <c r="N36" s="1">
        <v>14577</v>
      </c>
      <c r="T36" s="121" t="s">
        <v>635</v>
      </c>
      <c r="U36" s="206">
        <v>92750</v>
      </c>
      <c r="V36" s="206">
        <v>6679</v>
      </c>
      <c r="AA36" s="326"/>
    </row>
    <row r="37" spans="1:27">
      <c r="A37" s="128" t="s">
        <v>319</v>
      </c>
      <c r="B37" s="120">
        <v>735</v>
      </c>
      <c r="C37" s="126">
        <v>20</v>
      </c>
      <c r="D37" s="126"/>
      <c r="L37" s="121" t="s">
        <v>637</v>
      </c>
      <c r="M37" s="1">
        <v>12582</v>
      </c>
      <c r="N37" s="1">
        <v>14515</v>
      </c>
      <c r="T37" s="121" t="s">
        <v>636</v>
      </c>
      <c r="U37" s="206">
        <v>94050</v>
      </c>
      <c r="V37" s="206">
        <v>6731</v>
      </c>
      <c r="AA37" s="326"/>
    </row>
    <row r="38" spans="1:27">
      <c r="A38" s="128" t="s">
        <v>320</v>
      </c>
      <c r="B38" s="120">
        <v>3765</v>
      </c>
      <c r="C38" s="126">
        <v>955</v>
      </c>
      <c r="D38" s="126"/>
      <c r="L38" s="121" t="s">
        <v>638</v>
      </c>
      <c r="M38" s="1">
        <v>11051</v>
      </c>
      <c r="N38" s="1">
        <v>14206</v>
      </c>
      <c r="T38" s="121" t="s">
        <v>637</v>
      </c>
      <c r="U38" s="206">
        <v>94890</v>
      </c>
      <c r="V38" s="206">
        <v>6823</v>
      </c>
      <c r="W38" s="106"/>
      <c r="AA38" s="326"/>
    </row>
    <row r="39" spans="1:27">
      <c r="A39" s="128" t="s">
        <v>321</v>
      </c>
      <c r="B39" s="120">
        <v>3715</v>
      </c>
      <c r="C39" s="126">
        <v>71</v>
      </c>
      <c r="D39" s="126"/>
      <c r="L39" s="121" t="s">
        <v>646</v>
      </c>
      <c r="M39" s="1">
        <v>12235</v>
      </c>
      <c r="N39" s="1">
        <v>14182</v>
      </c>
      <c r="T39" s="121" t="s">
        <v>638</v>
      </c>
      <c r="U39" s="206">
        <v>94675</v>
      </c>
      <c r="V39" s="206">
        <v>6802</v>
      </c>
    </row>
    <row r="40" spans="1:27">
      <c r="A40" s="127" t="s">
        <v>322</v>
      </c>
      <c r="B40" s="120">
        <v>1430</v>
      </c>
      <c r="C40" s="126">
        <v>73</v>
      </c>
      <c r="D40" s="126"/>
      <c r="L40" s="121" t="s">
        <v>654</v>
      </c>
      <c r="M40" s="350">
        <v>10490</v>
      </c>
      <c r="N40" s="350">
        <v>14331</v>
      </c>
      <c r="T40" s="121" t="s">
        <v>646</v>
      </c>
      <c r="U40" s="206">
        <v>93735</v>
      </c>
      <c r="V40" s="206">
        <v>6725</v>
      </c>
    </row>
    <row r="41" spans="1:27">
      <c r="A41" s="128" t="s">
        <v>323</v>
      </c>
      <c r="B41" s="120">
        <v>1355</v>
      </c>
      <c r="C41" s="126">
        <v>63</v>
      </c>
      <c r="D41" s="126"/>
      <c r="L41" s="121" t="s">
        <v>656</v>
      </c>
      <c r="M41" s="350">
        <v>11944</v>
      </c>
      <c r="N41" s="350">
        <v>14419</v>
      </c>
      <c r="T41" s="121" t="s">
        <v>654</v>
      </c>
      <c r="U41" s="206">
        <v>95065</v>
      </c>
      <c r="V41" s="206">
        <v>6788</v>
      </c>
      <c r="W41" s="259"/>
    </row>
    <row r="42" spans="1:27">
      <c r="A42" s="128" t="s">
        <v>324</v>
      </c>
      <c r="B42" s="120">
        <v>75</v>
      </c>
      <c r="C42" s="126">
        <v>10</v>
      </c>
      <c r="D42" s="126"/>
      <c r="L42" s="121" t="s">
        <v>658</v>
      </c>
      <c r="M42" s="350">
        <v>10508</v>
      </c>
      <c r="N42" s="350">
        <v>14323</v>
      </c>
      <c r="T42" s="121" t="s">
        <v>656</v>
      </c>
      <c r="U42" s="206">
        <v>94480</v>
      </c>
      <c r="V42" s="206">
        <v>6737</v>
      </c>
    </row>
    <row r="43" spans="1:27">
      <c r="A43" s="127" t="s">
        <v>325</v>
      </c>
      <c r="B43" s="120">
        <v>3415</v>
      </c>
      <c r="C43" s="126">
        <v>46</v>
      </c>
      <c r="D43" s="126"/>
      <c r="L43" s="121" t="s">
        <v>661</v>
      </c>
      <c r="M43" s="350">
        <v>10901</v>
      </c>
      <c r="N43" s="350">
        <v>14156</v>
      </c>
      <c r="T43" s="121" t="s">
        <v>658</v>
      </c>
      <c r="U43" s="206">
        <v>94615</v>
      </c>
      <c r="V43" s="206">
        <v>6731</v>
      </c>
    </row>
    <row r="44" spans="1:27">
      <c r="A44" s="128" t="s">
        <v>326</v>
      </c>
      <c r="B44" s="120">
        <v>840</v>
      </c>
      <c r="C44" s="126">
        <v>16</v>
      </c>
      <c r="D44" s="126"/>
      <c r="L44" s="121" t="s">
        <v>662</v>
      </c>
      <c r="M44" s="350">
        <v>12090</v>
      </c>
      <c r="N44" s="350">
        <v>13944</v>
      </c>
      <c r="T44" s="121" t="s">
        <v>661</v>
      </c>
      <c r="U44" s="206">
        <v>94625</v>
      </c>
      <c r="V44" s="206">
        <v>6743</v>
      </c>
    </row>
    <row r="45" spans="1:27">
      <c r="A45" s="128" t="s">
        <v>327</v>
      </c>
      <c r="B45" s="120">
        <v>2575</v>
      </c>
      <c r="C45" s="126">
        <v>30</v>
      </c>
      <c r="D45" s="126"/>
      <c r="L45" s="121" t="s">
        <v>668</v>
      </c>
      <c r="M45" s="350">
        <v>13911</v>
      </c>
      <c r="N45" s="350">
        <v>13684</v>
      </c>
      <c r="T45" s="121" t="s">
        <v>662</v>
      </c>
      <c r="U45" s="206">
        <v>92910</v>
      </c>
      <c r="V45" s="206">
        <v>6690</v>
      </c>
    </row>
    <row r="46" spans="1:27" ht="15" customHeight="1">
      <c r="A46" s="127" t="s">
        <v>328</v>
      </c>
      <c r="B46" s="120">
        <v>1670</v>
      </c>
      <c r="C46" s="126">
        <v>128</v>
      </c>
      <c r="D46" s="126"/>
      <c r="L46" s="121" t="s">
        <v>669</v>
      </c>
      <c r="M46" s="350">
        <v>13485</v>
      </c>
      <c r="N46" s="350">
        <v>13629</v>
      </c>
      <c r="O46" s="175"/>
      <c r="P46" s="175"/>
      <c r="Q46" s="175"/>
      <c r="T46" s="121" t="s">
        <v>668</v>
      </c>
      <c r="U46" s="206">
        <v>93735</v>
      </c>
      <c r="V46" s="206">
        <v>6668</v>
      </c>
    </row>
    <row r="47" spans="1:27">
      <c r="A47" s="128" t="s">
        <v>329</v>
      </c>
      <c r="B47" s="120">
        <v>1555</v>
      </c>
      <c r="C47" s="126">
        <v>108</v>
      </c>
      <c r="D47" s="126"/>
      <c r="L47" s="121" t="s">
        <v>673</v>
      </c>
      <c r="M47" s="350">
        <v>13685</v>
      </c>
      <c r="N47" s="350">
        <v>13366</v>
      </c>
      <c r="O47" s="175"/>
      <c r="P47" s="175"/>
      <c r="Q47" s="175"/>
      <c r="T47" s="121" t="s">
        <v>669</v>
      </c>
      <c r="U47" s="206">
        <v>94050</v>
      </c>
      <c r="V47" s="206">
        <v>6689</v>
      </c>
    </row>
    <row r="48" spans="1:27">
      <c r="A48" s="128" t="s">
        <v>330</v>
      </c>
      <c r="B48" s="120">
        <v>115</v>
      </c>
      <c r="C48" s="126">
        <v>19</v>
      </c>
      <c r="D48" s="126"/>
      <c r="L48" s="121" t="s">
        <v>674</v>
      </c>
      <c r="M48" s="350">
        <v>14648</v>
      </c>
      <c r="N48" s="350">
        <v>13722</v>
      </c>
      <c r="O48" s="175"/>
      <c r="P48" s="175"/>
      <c r="Q48" s="175"/>
      <c r="T48" s="121" t="s">
        <v>673</v>
      </c>
      <c r="U48" s="206">
        <v>94835</v>
      </c>
      <c r="V48" s="206">
        <v>6711</v>
      </c>
    </row>
    <row r="49" spans="1:31" ht="15" customHeight="1">
      <c r="A49" s="128" t="s">
        <v>331</v>
      </c>
      <c r="B49" s="120">
        <v>0</v>
      </c>
      <c r="C49" s="126">
        <v>1</v>
      </c>
      <c r="D49" s="126"/>
      <c r="L49" s="121" t="s">
        <v>678</v>
      </c>
      <c r="M49" s="350">
        <v>12541</v>
      </c>
      <c r="N49" s="350">
        <v>13598</v>
      </c>
      <c r="T49" s="340" t="s">
        <v>674</v>
      </c>
      <c r="U49" s="206">
        <v>96465</v>
      </c>
      <c r="V49" s="1">
        <v>6752</v>
      </c>
    </row>
    <row r="50" spans="1:31">
      <c r="A50" s="127" t="s">
        <v>332</v>
      </c>
      <c r="B50" s="119">
        <v>2470</v>
      </c>
      <c r="C50" s="126">
        <v>203</v>
      </c>
      <c r="D50" s="126"/>
      <c r="L50" s="121" t="s">
        <v>681</v>
      </c>
      <c r="M50" s="350">
        <v>11533</v>
      </c>
      <c r="N50" s="350">
        <v>13361</v>
      </c>
      <c r="T50" s="340" t="s">
        <v>678</v>
      </c>
      <c r="U50" s="206">
        <v>96810</v>
      </c>
      <c r="V50" s="1">
        <v>6828</v>
      </c>
    </row>
    <row r="51" spans="1:31">
      <c r="A51" s="128" t="s">
        <v>333</v>
      </c>
      <c r="B51" s="120">
        <v>1775</v>
      </c>
      <c r="C51" s="126">
        <v>166</v>
      </c>
      <c r="D51" s="126"/>
      <c r="L51" s="121" t="s">
        <v>710</v>
      </c>
      <c r="M51" s="350">
        <v>11574</v>
      </c>
      <c r="N51" s="350">
        <v>13168</v>
      </c>
      <c r="T51" s="340" t="s">
        <v>681</v>
      </c>
      <c r="U51" s="206">
        <v>96750</v>
      </c>
      <c r="V51" s="1">
        <v>6824</v>
      </c>
    </row>
    <row r="52" spans="1:31">
      <c r="A52" s="128" t="s">
        <v>334</v>
      </c>
      <c r="B52" s="120">
        <v>115</v>
      </c>
      <c r="C52" s="126">
        <v>6</v>
      </c>
      <c r="D52" s="126"/>
      <c r="L52" s="340"/>
      <c r="M52" s="487"/>
      <c r="N52" s="487"/>
      <c r="T52" s="340"/>
      <c r="V52" s="1"/>
    </row>
    <row r="53" spans="1:31">
      <c r="A53" s="128" t="s">
        <v>335</v>
      </c>
      <c r="B53" s="120">
        <v>580</v>
      </c>
      <c r="C53" s="126">
        <v>31</v>
      </c>
      <c r="D53" s="126"/>
      <c r="L53" s="121"/>
      <c r="M53" s="350"/>
      <c r="N53" s="350"/>
    </row>
    <row r="54" spans="1:31">
      <c r="A54" s="127" t="s">
        <v>336</v>
      </c>
      <c r="B54" s="120">
        <v>2830</v>
      </c>
      <c r="C54" s="126">
        <v>151</v>
      </c>
      <c r="D54" s="126"/>
      <c r="L54" s="121"/>
      <c r="M54" s="350"/>
      <c r="N54" s="350"/>
    </row>
    <row r="55" spans="1:31">
      <c r="A55" s="128" t="s">
        <v>337</v>
      </c>
      <c r="B55" s="120">
        <v>1355</v>
      </c>
      <c r="C55" s="126">
        <v>73</v>
      </c>
      <c r="D55" s="126"/>
      <c r="L55" s="121"/>
      <c r="M55" s="350"/>
      <c r="N55" s="350"/>
    </row>
    <row r="56" spans="1:31">
      <c r="A56" s="128" t="s">
        <v>338</v>
      </c>
      <c r="B56" s="120">
        <v>385</v>
      </c>
      <c r="C56" s="126">
        <v>26</v>
      </c>
      <c r="D56" s="126"/>
      <c r="L56" s="121"/>
      <c r="M56" s="350"/>
      <c r="N56" s="350"/>
      <c r="AC56" s="481"/>
      <c r="AD56" s="481"/>
      <c r="AE56" s="481"/>
    </row>
    <row r="57" spans="1:31">
      <c r="A57" s="128" t="s">
        <v>339</v>
      </c>
      <c r="B57" s="120">
        <v>495</v>
      </c>
      <c r="C57" s="126">
        <v>14</v>
      </c>
      <c r="D57" s="126"/>
      <c r="L57" s="121"/>
      <c r="M57" s="350"/>
      <c r="N57" s="350"/>
      <c r="AC57" s="481"/>
      <c r="AD57" s="481"/>
      <c r="AE57" s="481"/>
    </row>
    <row r="58" spans="1:31">
      <c r="A58" s="128" t="s">
        <v>340</v>
      </c>
      <c r="B58" s="120">
        <v>215</v>
      </c>
      <c r="C58" s="126">
        <v>18</v>
      </c>
      <c r="D58" s="126"/>
      <c r="L58" s="121"/>
      <c r="M58" s="350"/>
      <c r="N58" s="350"/>
    </row>
    <row r="59" spans="1:31">
      <c r="A59" s="128" t="s">
        <v>341</v>
      </c>
      <c r="B59" s="120">
        <v>215</v>
      </c>
      <c r="C59" s="126">
        <v>12</v>
      </c>
      <c r="D59" s="126"/>
      <c r="L59" s="121"/>
      <c r="M59" s="350"/>
      <c r="N59" s="350"/>
    </row>
    <row r="60" spans="1:31">
      <c r="A60" s="128" t="s">
        <v>342</v>
      </c>
      <c r="B60" s="120">
        <v>20</v>
      </c>
      <c r="C60" s="126">
        <v>3</v>
      </c>
      <c r="D60" s="126"/>
      <c r="L60" s="121"/>
      <c r="M60" s="350"/>
      <c r="N60" s="350"/>
    </row>
    <row r="61" spans="1:31">
      <c r="A61" s="128" t="s">
        <v>343</v>
      </c>
      <c r="B61" s="120">
        <v>145</v>
      </c>
      <c r="C61" s="126">
        <v>5</v>
      </c>
      <c r="D61" s="126"/>
      <c r="L61" s="121"/>
      <c r="M61" s="350"/>
      <c r="N61" s="350"/>
    </row>
    <row r="62" spans="1:31">
      <c r="A62" s="127" t="s">
        <v>344</v>
      </c>
      <c r="B62" s="120">
        <v>5890</v>
      </c>
      <c r="C62" s="126">
        <v>458</v>
      </c>
      <c r="D62" s="126"/>
      <c r="L62" s="121"/>
      <c r="M62" s="350"/>
      <c r="N62" s="350"/>
    </row>
    <row r="63" spans="1:31">
      <c r="A63" s="128" t="s">
        <v>345</v>
      </c>
      <c r="B63" s="120">
        <v>145</v>
      </c>
      <c r="C63" s="126">
        <v>21</v>
      </c>
      <c r="D63" s="126"/>
    </row>
    <row r="64" spans="1:31">
      <c r="A64" s="128" t="s">
        <v>346</v>
      </c>
      <c r="B64" s="120">
        <v>705</v>
      </c>
      <c r="C64" s="126">
        <v>87</v>
      </c>
      <c r="D64" s="126"/>
    </row>
    <row r="65" spans="1:16">
      <c r="A65" s="128" t="s">
        <v>347</v>
      </c>
      <c r="B65" s="120">
        <v>1400</v>
      </c>
      <c r="C65" s="126">
        <v>97</v>
      </c>
      <c r="D65" s="126"/>
    </row>
    <row r="66" spans="1:16">
      <c r="A66" s="128" t="s">
        <v>348</v>
      </c>
      <c r="B66" s="120">
        <v>1135</v>
      </c>
      <c r="C66" s="126">
        <v>84</v>
      </c>
    </row>
    <row r="67" spans="1:16">
      <c r="A67" s="128" t="s">
        <v>349</v>
      </c>
      <c r="B67" s="120">
        <v>375</v>
      </c>
      <c r="C67" s="126">
        <v>36</v>
      </c>
    </row>
    <row r="68" spans="1:16">
      <c r="A68" s="128" t="s">
        <v>350</v>
      </c>
      <c r="B68" s="120">
        <v>2130</v>
      </c>
      <c r="C68" s="126">
        <v>133</v>
      </c>
    </row>
    <row r="69" spans="1:16">
      <c r="A69" s="128"/>
      <c r="B69" s="120"/>
      <c r="C69" s="497"/>
    </row>
    <row r="70" spans="1:16">
      <c r="C70" s="126"/>
    </row>
    <row r="71" spans="1:16">
      <c r="C71" s="126"/>
    </row>
    <row r="72" spans="1:16">
      <c r="C72" s="126"/>
    </row>
    <row r="73" spans="1:16" ht="15" customHeight="1">
      <c r="C73" s="126"/>
      <c r="K73" s="456"/>
      <c r="L73" s="457"/>
      <c r="M73" s="457"/>
      <c r="N73" s="457"/>
      <c r="O73" s="457"/>
      <c r="P73" s="457"/>
    </row>
    <row r="74" spans="1:16">
      <c r="B74" s="339"/>
      <c r="C74" s="126"/>
      <c r="K74" s="457"/>
      <c r="L74" s="457"/>
      <c r="M74" s="457"/>
      <c r="N74" s="457"/>
      <c r="O74" s="457"/>
      <c r="P74" s="457"/>
    </row>
    <row r="75" spans="1:16">
      <c r="K75" s="457"/>
      <c r="L75" s="457"/>
      <c r="M75" s="457"/>
      <c r="N75" s="457"/>
      <c r="O75" s="457"/>
      <c r="P75" s="457"/>
    </row>
    <row r="76" spans="1:16">
      <c r="K76" s="517" t="s">
        <v>712</v>
      </c>
      <c r="L76" s="517"/>
      <c r="M76" s="517"/>
      <c r="N76" s="517"/>
      <c r="O76" s="517"/>
      <c r="P76" s="517"/>
    </row>
    <row r="77" spans="1:16">
      <c r="K77" s="517"/>
      <c r="L77" s="517"/>
      <c r="M77" s="517"/>
      <c r="N77" s="517"/>
      <c r="O77" s="517"/>
      <c r="P77" s="517"/>
    </row>
    <row r="78" spans="1:16">
      <c r="K78" s="517"/>
      <c r="L78" s="517"/>
      <c r="M78" s="517"/>
      <c r="N78" s="517"/>
      <c r="O78" s="517"/>
      <c r="P78" s="517"/>
    </row>
    <row r="79" spans="1:16">
      <c r="K79" s="517"/>
      <c r="L79" s="517"/>
      <c r="M79" s="517"/>
      <c r="N79" s="517"/>
      <c r="O79" s="517"/>
      <c r="P79" s="517"/>
    </row>
    <row r="80" spans="1:16">
      <c r="K80" s="517"/>
      <c r="L80" s="517"/>
      <c r="M80" s="517"/>
      <c r="N80" s="517"/>
      <c r="O80" s="517"/>
      <c r="P80" s="517"/>
    </row>
    <row r="81" spans="1:16">
      <c r="K81" s="517"/>
      <c r="L81" s="517"/>
      <c r="M81" s="517"/>
      <c r="N81" s="517"/>
      <c r="O81" s="517"/>
      <c r="P81" s="517"/>
    </row>
    <row r="82" spans="1:16">
      <c r="A82" s="274" t="s">
        <v>458</v>
      </c>
      <c r="B82" s="120"/>
      <c r="C82" s="126"/>
      <c r="K82" s="517"/>
      <c r="L82" s="517"/>
      <c r="M82" s="517"/>
      <c r="N82" s="517"/>
      <c r="O82" s="517"/>
      <c r="P82" s="517"/>
    </row>
    <row r="83" spans="1:16" ht="34.5">
      <c r="A83" s="317" t="s">
        <v>633</v>
      </c>
      <c r="K83" s="517"/>
      <c r="L83" s="517"/>
      <c r="M83" s="517"/>
      <c r="N83" s="517"/>
      <c r="O83" s="517"/>
      <c r="P83" s="517"/>
    </row>
    <row r="84" spans="1:16">
      <c r="K84" s="517"/>
      <c r="L84" s="517"/>
      <c r="M84" s="517"/>
      <c r="N84" s="517"/>
      <c r="O84" s="517"/>
      <c r="P84" s="517"/>
    </row>
    <row r="85" spans="1:16">
      <c r="K85" s="517"/>
      <c r="L85" s="517"/>
      <c r="M85" s="517"/>
      <c r="N85" s="517"/>
      <c r="O85" s="517"/>
      <c r="P85" s="517"/>
    </row>
    <row r="86" spans="1:16">
      <c r="A86" s="25" t="s">
        <v>351</v>
      </c>
      <c r="K86" s="517"/>
      <c r="L86" s="517"/>
      <c r="M86" s="517"/>
      <c r="N86" s="517"/>
      <c r="O86" s="517"/>
      <c r="P86" s="517"/>
    </row>
    <row r="87" spans="1:16">
      <c r="A87" s="25" t="s">
        <v>289</v>
      </c>
      <c r="K87" s="517"/>
      <c r="L87" s="517"/>
      <c r="M87" s="517"/>
      <c r="N87" s="517"/>
      <c r="O87" s="517"/>
      <c r="P87" s="517"/>
    </row>
    <row r="88" spans="1:16">
      <c r="K88" s="517"/>
      <c r="L88" s="517"/>
      <c r="M88" s="517"/>
      <c r="N88" s="517"/>
      <c r="O88" s="517"/>
      <c r="P88" s="517"/>
    </row>
    <row r="89" spans="1:16">
      <c r="K89" s="517"/>
      <c r="L89" s="517"/>
      <c r="M89" s="517"/>
      <c r="N89" s="517"/>
      <c r="O89" s="517"/>
      <c r="P89" s="517"/>
    </row>
    <row r="90" spans="1:16">
      <c r="K90" s="517"/>
      <c r="L90" s="517"/>
      <c r="M90" s="517"/>
      <c r="N90" s="517"/>
      <c r="O90" s="517"/>
      <c r="P90" s="517"/>
    </row>
    <row r="91" spans="1:16">
      <c r="K91" s="517"/>
      <c r="L91" s="517"/>
      <c r="M91" s="517"/>
      <c r="N91" s="517"/>
      <c r="O91" s="517"/>
      <c r="P91" s="517"/>
    </row>
  </sheetData>
  <sheetProtection algorithmName="SHA-512" hashValue="b47OhsKclTlkPsuDoTY1s+g/IxAGiZoCj7lvcFPSoUeRoEXGWqO8nhTbO+/oiYfXXrcQsyDa78Zd2HEMi4szWg==" saltValue="YXjYW7wv+sUgFAvYpRUCc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I29" sqref="I29"/>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24" t="s">
        <v>557</v>
      </c>
      <c r="B1" s="524"/>
      <c r="C1" s="524"/>
      <c r="D1" s="524"/>
    </row>
    <row r="2" spans="1:4" s="346" customFormat="1" ht="18.75" customHeight="1">
      <c r="A2" s="524"/>
      <c r="B2" s="524"/>
      <c r="C2" s="524"/>
      <c r="D2" s="524"/>
    </row>
    <row r="3" spans="1:4">
      <c r="A3" s="518">
        <v>2026</v>
      </c>
      <c r="B3" s="518"/>
      <c r="C3" s="518"/>
      <c r="D3" s="518"/>
    </row>
    <row r="4" spans="1:4" ht="51" customHeight="1">
      <c r="A4" s="433" t="s">
        <v>47</v>
      </c>
      <c r="B4" s="435" t="s">
        <v>555</v>
      </c>
      <c r="C4" s="436" t="s">
        <v>627</v>
      </c>
      <c r="D4" s="432" t="s">
        <v>556</v>
      </c>
    </row>
    <row r="5" spans="1:4" s="345" customFormat="1">
      <c r="A5" s="75" t="s">
        <v>455</v>
      </c>
      <c r="B5" s="1">
        <v>100755</v>
      </c>
      <c r="C5" s="363">
        <v>95755</v>
      </c>
      <c r="D5" s="364">
        <v>196510</v>
      </c>
    </row>
    <row r="6" spans="1:4">
      <c r="A6" s="75" t="s">
        <v>73</v>
      </c>
      <c r="B6" s="363"/>
      <c r="C6" s="363"/>
      <c r="D6" s="364"/>
    </row>
    <row r="7" spans="1:4">
      <c r="A7" s="75" t="s">
        <v>74</v>
      </c>
      <c r="B7" s="363"/>
      <c r="C7" s="363"/>
      <c r="D7" s="364"/>
    </row>
    <row r="8" spans="1:4" s="106" customFormat="1">
      <c r="A8" s="75" t="s">
        <v>75</v>
      </c>
      <c r="B8" s="363"/>
      <c r="C8" s="363"/>
      <c r="D8" s="364"/>
    </row>
    <row r="9" spans="1:4">
      <c r="A9" s="75" t="s">
        <v>76</v>
      </c>
      <c r="B9" s="363"/>
      <c r="C9" s="362"/>
      <c r="D9" s="364"/>
    </row>
    <row r="10" spans="1:4">
      <c r="A10" s="75" t="s">
        <v>77</v>
      </c>
      <c r="B10" s="363"/>
      <c r="C10" s="362"/>
      <c r="D10" s="364"/>
    </row>
    <row r="11" spans="1:4">
      <c r="A11" s="75" t="s">
        <v>78</v>
      </c>
      <c r="B11" s="363"/>
      <c r="C11" s="362"/>
      <c r="D11" s="364"/>
    </row>
    <row r="12" spans="1:4">
      <c r="A12" s="75" t="s">
        <v>79</v>
      </c>
      <c r="B12" s="363"/>
      <c r="C12" s="362"/>
      <c r="D12" s="364"/>
    </row>
    <row r="13" spans="1:4">
      <c r="A13" s="75" t="s">
        <v>80</v>
      </c>
      <c r="B13" s="363"/>
      <c r="C13" s="363"/>
      <c r="D13" s="364"/>
    </row>
    <row r="14" spans="1:4">
      <c r="A14" s="75" t="s">
        <v>81</v>
      </c>
      <c r="B14" s="363"/>
      <c r="C14" s="363"/>
      <c r="D14" s="364"/>
    </row>
    <row r="15" spans="1:4">
      <c r="A15" s="75" t="s">
        <v>82</v>
      </c>
      <c r="B15" s="498"/>
      <c r="C15" s="412"/>
      <c r="D15" s="499"/>
    </row>
    <row r="16" spans="1:4">
      <c r="A16" s="75" t="s">
        <v>83</v>
      </c>
      <c r="B16" s="498"/>
      <c r="C16" s="1"/>
      <c r="D16" s="364"/>
    </row>
    <row r="17" spans="1:15">
      <c r="A17" s="365" t="s">
        <v>725</v>
      </c>
      <c r="B17" s="366">
        <f>SUM(B5:B16)</f>
        <v>100755</v>
      </c>
      <c r="C17" s="366">
        <f t="shared" ref="C17" si="0">SUM(C5:C16)</f>
        <v>95755</v>
      </c>
      <c r="D17" s="366">
        <f>SUM(D5:D16)</f>
        <v>196510</v>
      </c>
    </row>
    <row r="19" spans="1:15">
      <c r="A19" s="343"/>
      <c r="B19" s="344"/>
      <c r="C19" s="344"/>
      <c r="D19" s="342"/>
      <c r="F19" s="349"/>
    </row>
    <row r="20" spans="1:15">
      <c r="F20" s="349"/>
      <c r="G20" s="349"/>
      <c r="H20" s="349"/>
      <c r="I20" s="349"/>
    </row>
    <row r="21" spans="1:15">
      <c r="F21" s="349"/>
      <c r="G21" s="349"/>
      <c r="H21" s="349"/>
      <c r="I21" s="349"/>
    </row>
    <row r="22" spans="1:15">
      <c r="A22" s="518">
        <v>2025</v>
      </c>
      <c r="B22" s="518"/>
      <c r="C22" s="518"/>
      <c r="D22" s="518"/>
      <c r="F22" s="349"/>
      <c r="G22" s="349"/>
      <c r="H22" s="349"/>
      <c r="I22" s="349"/>
    </row>
    <row r="23" spans="1:15" ht="51" customHeight="1">
      <c r="A23" s="433" t="s">
        <v>47</v>
      </c>
      <c r="B23" s="435" t="s">
        <v>555</v>
      </c>
      <c r="C23" s="436" t="s">
        <v>627</v>
      </c>
      <c r="D23" s="432" t="s">
        <v>556</v>
      </c>
      <c r="E23" s="434"/>
      <c r="F23" s="434"/>
      <c r="G23" s="194"/>
      <c r="H23" s="349"/>
      <c r="I23" s="349"/>
    </row>
    <row r="24" spans="1:15">
      <c r="A24" s="75" t="s">
        <v>455</v>
      </c>
      <c r="B24" s="363">
        <v>79900</v>
      </c>
      <c r="C24" s="363">
        <v>101683</v>
      </c>
      <c r="D24" s="364">
        <v>181583</v>
      </c>
      <c r="F24" s="349"/>
      <c r="G24" s="1"/>
      <c r="H24" s="349"/>
      <c r="I24" s="349"/>
    </row>
    <row r="25" spans="1:15">
      <c r="A25" s="75" t="s">
        <v>73</v>
      </c>
      <c r="B25" s="363">
        <v>64893</v>
      </c>
      <c r="C25" s="363">
        <v>84904</v>
      </c>
      <c r="D25" s="364">
        <v>149797</v>
      </c>
    </row>
    <row r="26" spans="1:15">
      <c r="A26" s="75" t="s">
        <v>74</v>
      </c>
      <c r="B26" s="363">
        <v>97939</v>
      </c>
      <c r="C26" s="363">
        <v>70720</v>
      </c>
      <c r="D26" s="364">
        <v>168659</v>
      </c>
    </row>
    <row r="27" spans="1:15">
      <c r="A27" s="75" t="s">
        <v>75</v>
      </c>
      <c r="B27" s="363">
        <v>87031</v>
      </c>
      <c r="C27" s="363">
        <v>24776</v>
      </c>
      <c r="D27" s="364">
        <v>111807</v>
      </c>
      <c r="O27" s="1"/>
    </row>
    <row r="28" spans="1:15">
      <c r="A28" s="75" t="s">
        <v>76</v>
      </c>
      <c r="B28" s="363">
        <v>15442</v>
      </c>
      <c r="C28" s="362">
        <v>148</v>
      </c>
      <c r="D28" s="364">
        <v>15590</v>
      </c>
    </row>
    <row r="29" spans="1:15">
      <c r="A29" s="75" t="s">
        <v>77</v>
      </c>
      <c r="B29" s="363">
        <v>7470</v>
      </c>
      <c r="C29" s="362">
        <v>143</v>
      </c>
      <c r="D29" s="364">
        <v>7613</v>
      </c>
    </row>
    <row r="30" spans="1:15">
      <c r="A30" s="75" t="s">
        <v>78</v>
      </c>
      <c r="B30" s="363">
        <v>6153</v>
      </c>
      <c r="C30" s="362">
        <v>51</v>
      </c>
      <c r="D30" s="364">
        <v>6204</v>
      </c>
    </row>
    <row r="31" spans="1:15">
      <c r="A31" s="75" t="s">
        <v>79</v>
      </c>
      <c r="B31" s="363">
        <v>9632</v>
      </c>
      <c r="C31" s="362">
        <v>8</v>
      </c>
      <c r="D31" s="364">
        <v>9640</v>
      </c>
    </row>
    <row r="32" spans="1:15">
      <c r="A32" s="75" t="s">
        <v>80</v>
      </c>
      <c r="B32" s="363">
        <v>17651</v>
      </c>
      <c r="C32" s="363">
        <v>390</v>
      </c>
      <c r="D32" s="364">
        <v>18041</v>
      </c>
    </row>
    <row r="33" spans="1:4">
      <c r="A33" s="75" t="s">
        <v>81</v>
      </c>
      <c r="B33" s="363">
        <v>70483</v>
      </c>
      <c r="C33" s="363">
        <v>22571</v>
      </c>
      <c r="D33" s="364">
        <v>93054</v>
      </c>
    </row>
    <row r="34" spans="1:4">
      <c r="A34" s="75" t="s">
        <v>82</v>
      </c>
      <c r="B34" s="363">
        <v>117835</v>
      </c>
      <c r="C34" s="412">
        <v>71262</v>
      </c>
      <c r="D34" s="364">
        <v>189097</v>
      </c>
    </row>
    <row r="35" spans="1:4">
      <c r="A35" s="75" t="s">
        <v>83</v>
      </c>
      <c r="B35" s="410">
        <v>103335</v>
      </c>
      <c r="C35" s="410">
        <v>96396</v>
      </c>
      <c r="D35" s="364">
        <v>199731</v>
      </c>
    </row>
    <row r="36" spans="1:4">
      <c r="A36" s="365" t="s">
        <v>724</v>
      </c>
      <c r="B36" s="366">
        <v>677764</v>
      </c>
      <c r="C36" s="366">
        <v>473052</v>
      </c>
      <c r="D36" s="366">
        <v>1150816</v>
      </c>
    </row>
    <row r="40" spans="1:4">
      <c r="A40" s="2" t="s">
        <v>558</v>
      </c>
    </row>
    <row r="41" spans="1:4">
      <c r="A41" s="2" t="s">
        <v>41</v>
      </c>
    </row>
  </sheetData>
  <sheetProtection algorithmName="SHA-512" hashValue="3z0xUFRKzHM5a6vKCkOH7qHM9uDQas8LOesLwBHvpV8FCrrNy/fBMGiCK3HwcE1kltCrgsKPGc7AxZyailyBzg==" saltValue="KtFLW1MlCs52Lpy1zU7z6w=="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Normal="100" workbookViewId="0">
      <selection activeCell="Q23" sqref="Q23"/>
    </sheetView>
  </sheetViews>
  <sheetFormatPr baseColWidth="10" defaultRowHeight="15"/>
  <cols>
    <col min="1" max="2" width="11.42578125" style="483"/>
    <col min="3" max="3" width="11.42578125" style="483" customWidth="1"/>
    <col min="4" max="7" width="11.42578125" style="483"/>
    <col min="8" max="8" width="0" style="483" hidden="1" customWidth="1"/>
    <col min="9" max="13" width="11.42578125" style="483"/>
    <col min="14" max="14" width="22.7109375" style="483" customWidth="1"/>
    <col min="15" max="15" width="22.5703125" style="483" customWidth="1"/>
    <col min="16" max="16" width="22.7109375" style="483" customWidth="1"/>
    <col min="17" max="16384" width="11.42578125" style="483"/>
  </cols>
  <sheetData>
    <row r="1" spans="1:18" s="115" customFormat="1" ht="22.5" customHeight="1">
      <c r="A1" s="525" t="s">
        <v>84</v>
      </c>
      <c r="B1" s="525"/>
      <c r="C1" s="525"/>
      <c r="D1" s="525"/>
      <c r="E1" s="525"/>
      <c r="F1" s="525"/>
      <c r="G1" s="525"/>
      <c r="H1" s="525"/>
      <c r="I1" s="525"/>
      <c r="J1" s="525"/>
      <c r="K1" s="525"/>
      <c r="L1" s="525"/>
      <c r="M1" s="525"/>
      <c r="N1" s="525"/>
      <c r="O1" s="525"/>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26" t="s">
        <v>85</v>
      </c>
      <c r="B4" s="526"/>
      <c r="C4" s="526"/>
      <c r="D4" s="526"/>
      <c r="E4" s="526"/>
      <c r="F4" s="526"/>
      <c r="G4" s="11"/>
      <c r="H4" s="11"/>
      <c r="I4" s="526" t="s">
        <v>86</v>
      </c>
      <c r="J4" s="526"/>
      <c r="K4" s="526"/>
      <c r="L4" s="526"/>
      <c r="M4" s="526"/>
      <c r="N4" s="526"/>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09">
        <v>46023</v>
      </c>
      <c r="B6" s="333">
        <v>26652</v>
      </c>
      <c r="C6" s="333">
        <v>36330</v>
      </c>
      <c r="D6" s="263">
        <v>3126</v>
      </c>
      <c r="E6" s="334">
        <v>59856</v>
      </c>
      <c r="F6" s="322">
        <v>62982</v>
      </c>
      <c r="G6" s="9"/>
      <c r="H6" s="9"/>
      <c r="I6" s="133">
        <v>2014</v>
      </c>
      <c r="J6" s="18">
        <v>58134</v>
      </c>
      <c r="K6" s="18">
        <v>56797</v>
      </c>
      <c r="L6" s="18">
        <v>7379</v>
      </c>
      <c r="M6" s="18">
        <v>107552</v>
      </c>
      <c r="N6" s="321">
        <v>114931</v>
      </c>
    </row>
    <row r="7" spans="1:18" s="259" customFormat="1">
      <c r="A7" s="17">
        <v>46054</v>
      </c>
      <c r="B7" s="258"/>
      <c r="C7" s="258"/>
      <c r="D7" s="22"/>
      <c r="E7" s="477"/>
      <c r="F7" s="470"/>
      <c r="G7" s="22"/>
      <c r="H7" s="9"/>
      <c r="I7" s="133">
        <v>2015</v>
      </c>
      <c r="J7" s="18">
        <v>53523</v>
      </c>
      <c r="K7" s="18">
        <v>54850</v>
      </c>
      <c r="L7" s="18">
        <v>6521</v>
      </c>
      <c r="M7" s="18">
        <v>101852</v>
      </c>
      <c r="N7" s="321">
        <v>108373</v>
      </c>
    </row>
    <row r="8" spans="1:18" s="106" customFormat="1">
      <c r="A8" s="17">
        <v>46082</v>
      </c>
      <c r="B8" s="258"/>
      <c r="C8" s="258"/>
      <c r="D8" s="22"/>
      <c r="E8" s="477"/>
      <c r="F8" s="470"/>
      <c r="G8" s="257"/>
      <c r="H8" s="257"/>
      <c r="I8" s="133">
        <v>2016</v>
      </c>
      <c r="J8" s="18">
        <v>49494</v>
      </c>
      <c r="K8" s="18">
        <v>53655</v>
      </c>
      <c r="L8" s="18">
        <v>5328</v>
      </c>
      <c r="M8" s="18">
        <v>97821</v>
      </c>
      <c r="N8" s="321">
        <v>103149</v>
      </c>
    </row>
    <row r="9" spans="1:18">
      <c r="A9" s="17">
        <v>46113</v>
      </c>
      <c r="B9" s="258"/>
      <c r="C9" s="258"/>
      <c r="D9" s="268"/>
      <c r="E9" s="476"/>
      <c r="F9" s="470"/>
      <c r="G9" s="198"/>
      <c r="H9" s="22"/>
      <c r="I9" s="133">
        <v>2017</v>
      </c>
      <c r="J9" s="18">
        <v>45576</v>
      </c>
      <c r="K9" s="18">
        <v>52375</v>
      </c>
      <c r="L9" s="18">
        <v>6044</v>
      </c>
      <c r="M9" s="18">
        <v>91907</v>
      </c>
      <c r="N9" s="321">
        <v>97951</v>
      </c>
    </row>
    <row r="10" spans="1:18" s="361" customFormat="1">
      <c r="A10" s="17">
        <v>46143</v>
      </c>
      <c r="B10" s="258"/>
      <c r="C10" s="258"/>
      <c r="D10" s="268"/>
      <c r="E10" s="476"/>
      <c r="F10" s="470"/>
      <c r="G10" s="360"/>
      <c r="H10" s="360"/>
      <c r="I10" s="133">
        <v>2018</v>
      </c>
      <c r="J10" s="359">
        <v>41129</v>
      </c>
      <c r="K10" s="359">
        <v>50921</v>
      </c>
      <c r="L10" s="359">
        <v>5576</v>
      </c>
      <c r="M10" s="359">
        <v>86474</v>
      </c>
      <c r="N10" s="321">
        <v>92050</v>
      </c>
    </row>
    <row r="11" spans="1:18">
      <c r="A11" s="17">
        <v>46174</v>
      </c>
      <c r="B11" s="258"/>
      <c r="C11" s="258"/>
      <c r="D11" s="268"/>
      <c r="E11" s="476"/>
      <c r="F11" s="470"/>
      <c r="G11" s="22"/>
      <c r="H11" s="22"/>
      <c r="I11" s="133">
        <v>2019</v>
      </c>
      <c r="J11" s="18">
        <v>39836</v>
      </c>
      <c r="K11" s="18">
        <v>49947</v>
      </c>
      <c r="L11" s="18">
        <v>5707</v>
      </c>
      <c r="M11" s="18">
        <v>84076</v>
      </c>
      <c r="N11" s="321">
        <v>89783</v>
      </c>
    </row>
    <row r="12" spans="1:18">
      <c r="A12" s="17">
        <v>46204</v>
      </c>
      <c r="B12" s="258"/>
      <c r="C12" s="258"/>
      <c r="D12" s="258"/>
      <c r="E12" s="258"/>
      <c r="F12" s="470"/>
      <c r="G12" s="22"/>
      <c r="H12" s="22"/>
      <c r="I12" s="133">
        <v>2020</v>
      </c>
      <c r="J12" s="18">
        <v>40983</v>
      </c>
      <c r="K12" s="18">
        <v>50406</v>
      </c>
      <c r="L12" s="18">
        <v>5806</v>
      </c>
      <c r="M12" s="18">
        <v>85583</v>
      </c>
      <c r="N12" s="321">
        <v>91389</v>
      </c>
    </row>
    <row r="13" spans="1:18">
      <c r="A13" s="17">
        <v>46235</v>
      </c>
      <c r="B13" s="258"/>
      <c r="C13" s="258"/>
      <c r="D13" s="258"/>
      <c r="E13" s="258"/>
      <c r="F13" s="470"/>
      <c r="G13" s="22"/>
      <c r="H13" s="22"/>
      <c r="I13" s="133">
        <v>2021</v>
      </c>
      <c r="J13" s="18">
        <v>56457</v>
      </c>
      <c r="K13" s="18">
        <v>65878</v>
      </c>
      <c r="L13" s="18">
        <v>9877</v>
      </c>
      <c r="M13" s="18">
        <v>112458</v>
      </c>
      <c r="N13" s="321">
        <v>122335</v>
      </c>
    </row>
    <row r="14" spans="1:18">
      <c r="A14" s="17">
        <v>46266</v>
      </c>
      <c r="B14" s="258"/>
      <c r="C14" s="258"/>
      <c r="D14" s="258"/>
      <c r="E14" s="258"/>
      <c r="F14" s="470"/>
      <c r="G14" s="198"/>
      <c r="H14" s="22"/>
      <c r="I14" s="133">
        <v>2022</v>
      </c>
      <c r="J14" s="18">
        <v>39466</v>
      </c>
      <c r="K14" s="18">
        <v>50035</v>
      </c>
      <c r="L14" s="18">
        <v>5078</v>
      </c>
      <c r="M14" s="18">
        <v>84423</v>
      </c>
      <c r="N14" s="321">
        <v>89501</v>
      </c>
    </row>
    <row r="15" spans="1:18">
      <c r="A15" s="17">
        <v>46296</v>
      </c>
      <c r="B15" s="258"/>
      <c r="C15" s="258"/>
      <c r="D15" s="258"/>
      <c r="E15" s="258"/>
      <c r="F15" s="470"/>
      <c r="G15" s="22"/>
      <c r="H15" s="22"/>
      <c r="I15" s="133">
        <v>2023</v>
      </c>
      <c r="J15" s="18">
        <v>34720</v>
      </c>
      <c r="K15" s="18">
        <v>45764</v>
      </c>
      <c r="L15" s="18">
        <v>4268</v>
      </c>
      <c r="M15" s="18">
        <v>76216</v>
      </c>
      <c r="N15" s="321">
        <v>80484</v>
      </c>
    </row>
    <row r="16" spans="1:18">
      <c r="A16" s="17">
        <v>46327</v>
      </c>
      <c r="B16" s="258"/>
      <c r="C16" s="258"/>
      <c r="D16" s="258"/>
      <c r="E16" s="258"/>
      <c r="F16" s="470"/>
      <c r="G16" s="198"/>
      <c r="H16" s="22"/>
      <c r="I16" s="239">
        <v>2024</v>
      </c>
      <c r="J16" s="18">
        <v>31445</v>
      </c>
      <c r="K16" s="18">
        <v>41598</v>
      </c>
      <c r="L16" s="18">
        <v>3980</v>
      </c>
      <c r="M16" s="18">
        <v>69063</v>
      </c>
      <c r="N16" s="321">
        <v>73043</v>
      </c>
    </row>
    <row r="17" spans="1:20" s="492" customFormat="1">
      <c r="A17" s="17">
        <v>46357</v>
      </c>
      <c r="B17" s="258"/>
      <c r="C17" s="258"/>
      <c r="D17" s="258"/>
      <c r="E17" s="500"/>
      <c r="F17" s="470"/>
      <c r="G17" s="198"/>
      <c r="H17" s="22"/>
      <c r="I17" s="239">
        <v>2025</v>
      </c>
      <c r="J17" s="18">
        <v>28787</v>
      </c>
      <c r="K17" s="18">
        <v>38890</v>
      </c>
      <c r="L17" s="18">
        <v>3626</v>
      </c>
      <c r="M17" s="18">
        <v>64051</v>
      </c>
      <c r="N17" s="321">
        <v>67677</v>
      </c>
    </row>
    <row r="18" spans="1:20">
      <c r="A18" s="17">
        <v>45992</v>
      </c>
      <c r="B18" s="18">
        <v>26800</v>
      </c>
      <c r="C18" s="18">
        <v>36189</v>
      </c>
      <c r="D18" s="18">
        <v>3159</v>
      </c>
      <c r="E18" s="22">
        <v>59830</v>
      </c>
      <c r="F18" s="470">
        <v>62989</v>
      </c>
      <c r="G18" s="198"/>
      <c r="H18" s="198"/>
      <c r="I18" s="239">
        <v>2026</v>
      </c>
      <c r="J18" s="333">
        <v>26652</v>
      </c>
      <c r="K18" s="333">
        <v>36330</v>
      </c>
      <c r="L18" s="263">
        <v>3126</v>
      </c>
      <c r="M18" s="334">
        <v>59856</v>
      </c>
      <c r="N18" s="322">
        <v>62982</v>
      </c>
      <c r="S18" s="106"/>
    </row>
    <row r="19" spans="1:20">
      <c r="A19" s="9"/>
      <c r="B19" s="198"/>
      <c r="C19" s="198"/>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28" t="s">
        <v>496</v>
      </c>
      <c r="J40" s="528"/>
      <c r="K40" s="528"/>
      <c r="L40" s="528"/>
      <c r="M40" s="528"/>
      <c r="N40" s="528"/>
      <c r="O40" s="528"/>
      <c r="P40" s="528"/>
    </row>
    <row r="41" spans="1:20">
      <c r="A41" s="9"/>
      <c r="B41" s="9"/>
      <c r="C41" s="9"/>
      <c r="D41" s="9"/>
      <c r="E41" s="9"/>
      <c r="F41" s="9"/>
      <c r="G41" s="9"/>
      <c r="H41" s="9"/>
      <c r="I41" s="300" t="s">
        <v>87</v>
      </c>
      <c r="J41" s="304" t="s">
        <v>513</v>
      </c>
      <c r="K41" s="303" t="s">
        <v>590</v>
      </c>
      <c r="L41" s="304" t="s">
        <v>640</v>
      </c>
      <c r="M41" s="303" t="s">
        <v>707</v>
      </c>
      <c r="N41" s="318" t="s">
        <v>591</v>
      </c>
      <c r="O41" s="301" t="s">
        <v>641</v>
      </c>
      <c r="P41" s="301" t="s">
        <v>708</v>
      </c>
    </row>
    <row r="42" spans="1:20">
      <c r="A42" s="9"/>
      <c r="B42" s="9"/>
      <c r="C42" s="9"/>
      <c r="D42" s="9"/>
      <c r="E42" s="9"/>
      <c r="F42" s="9"/>
      <c r="G42" s="9"/>
      <c r="H42" s="9"/>
      <c r="I42" s="21" t="s">
        <v>455</v>
      </c>
      <c r="J42" s="12">
        <v>80484</v>
      </c>
      <c r="K42" s="12">
        <v>73043</v>
      </c>
      <c r="L42" s="1">
        <v>67677</v>
      </c>
      <c r="M42" s="107">
        <v>62982</v>
      </c>
      <c r="N42" s="319">
        <f t="shared" ref="N42:N50" si="0">((K42-J42)/J42)*100</f>
        <v>-9.2453158391730028</v>
      </c>
      <c r="O42" s="319">
        <f>((L42-K42)/K42)*100</f>
        <v>-7.346357624960639</v>
      </c>
      <c r="P42" s="319">
        <f t="shared" ref="P42:P53" si="1">((M42-L42)/L42)*100</f>
        <v>-6.93736424486901</v>
      </c>
    </row>
    <row r="43" spans="1:20">
      <c r="A43" s="9"/>
      <c r="B43" s="9"/>
      <c r="C43" s="9"/>
      <c r="D43" s="9"/>
      <c r="E43" s="9"/>
      <c r="F43" s="9"/>
      <c r="G43" s="9"/>
      <c r="H43" s="9"/>
      <c r="I43" s="21" t="s">
        <v>73</v>
      </c>
      <c r="J43" s="12">
        <v>81563</v>
      </c>
      <c r="K43" s="12">
        <v>73156</v>
      </c>
      <c r="L43" s="206">
        <v>68608</v>
      </c>
      <c r="M43" s="206"/>
      <c r="N43" s="319">
        <f t="shared" si="0"/>
        <v>-10.307369763250493</v>
      </c>
      <c r="O43" s="319">
        <f t="shared" ref="O43:O50" si="2">((L43-K43)/K43)*100</f>
        <v>-6.216851659467439</v>
      </c>
      <c r="P43" s="319">
        <f t="shared" si="1"/>
        <v>-100</v>
      </c>
    </row>
    <row r="44" spans="1:20">
      <c r="B44" s="22"/>
      <c r="C44" s="22"/>
      <c r="D44" s="22"/>
      <c r="E44" s="22"/>
      <c r="F44" s="9"/>
      <c r="G44" s="9"/>
      <c r="H44" s="9"/>
      <c r="I44" s="21" t="s">
        <v>74</v>
      </c>
      <c r="J44" s="12">
        <v>79550</v>
      </c>
      <c r="K44" s="12">
        <v>70986</v>
      </c>
      <c r="L44" s="1">
        <v>68418</v>
      </c>
      <c r="M44" s="12"/>
      <c r="N44" s="319">
        <f t="shared" si="0"/>
        <v>-10.765556253928347</v>
      </c>
      <c r="O44" s="319">
        <f t="shared" si="2"/>
        <v>-3.6176147409348323</v>
      </c>
      <c r="P44" s="319">
        <f t="shared" si="1"/>
        <v>-100</v>
      </c>
      <c r="T44" s="1"/>
    </row>
    <row r="45" spans="1:20" ht="15" customHeight="1">
      <c r="B45" s="193"/>
      <c r="C45" s="193"/>
      <c r="D45" s="193"/>
      <c r="E45" s="193"/>
      <c r="F45" s="193"/>
      <c r="G45" s="193"/>
      <c r="H45" s="9"/>
      <c r="I45" s="21" t="s">
        <v>75</v>
      </c>
      <c r="J45" s="12">
        <v>77760</v>
      </c>
      <c r="K45" s="12">
        <v>71793</v>
      </c>
      <c r="L45" s="1">
        <v>67192</v>
      </c>
      <c r="M45" s="12"/>
      <c r="N45" s="319">
        <f t="shared" si="0"/>
        <v>-7.6736111111111116</v>
      </c>
      <c r="O45" s="319">
        <f t="shared" si="2"/>
        <v>-6.4087027983229561</v>
      </c>
      <c r="P45" s="319">
        <f t="shared" si="1"/>
        <v>-100</v>
      </c>
      <c r="Q45" s="1"/>
      <c r="R45" s="1"/>
      <c r="T45" s="1"/>
    </row>
    <row r="46" spans="1:20">
      <c r="A46" s="193"/>
      <c r="B46" s="193"/>
      <c r="C46" s="193"/>
      <c r="D46" s="193"/>
      <c r="E46" s="193"/>
      <c r="F46" s="193"/>
      <c r="G46" s="193"/>
      <c r="H46" s="9"/>
      <c r="I46" s="21" t="s">
        <v>76</v>
      </c>
      <c r="J46" s="12">
        <v>75995</v>
      </c>
      <c r="K46" s="12">
        <v>71193</v>
      </c>
      <c r="L46" s="348">
        <v>65808</v>
      </c>
      <c r="M46" s="12"/>
      <c r="N46" s="319">
        <f t="shared" si="0"/>
        <v>-6.3188367655766822</v>
      </c>
      <c r="O46" s="319">
        <f t="shared" si="2"/>
        <v>-7.5639458935569506</v>
      </c>
      <c r="P46" s="319">
        <f t="shared" si="1"/>
        <v>-100</v>
      </c>
    </row>
    <row r="47" spans="1:20">
      <c r="A47" s="193"/>
      <c r="B47" s="193"/>
      <c r="C47" s="193"/>
      <c r="D47" s="193"/>
      <c r="E47" s="193"/>
      <c r="F47" s="193"/>
      <c r="G47" s="193"/>
      <c r="H47" s="9"/>
      <c r="I47" s="21" t="s">
        <v>77</v>
      </c>
      <c r="J47" s="12">
        <v>74517</v>
      </c>
      <c r="K47" s="12">
        <v>70386</v>
      </c>
      <c r="L47" s="348">
        <v>64735</v>
      </c>
      <c r="M47" s="12"/>
      <c r="N47" s="319">
        <f t="shared" si="0"/>
        <v>-5.5437014372559279</v>
      </c>
      <c r="O47" s="319">
        <f t="shared" si="2"/>
        <v>-8.0285852300173328</v>
      </c>
      <c r="P47" s="319">
        <f t="shared" si="1"/>
        <v>-100</v>
      </c>
      <c r="Q47" s="1"/>
    </row>
    <row r="48" spans="1:20">
      <c r="A48" s="193"/>
      <c r="B48" s="193"/>
      <c r="C48" s="193"/>
      <c r="D48" s="193"/>
      <c r="E48" s="193"/>
      <c r="F48" s="193"/>
      <c r="G48" s="193"/>
      <c r="H48" s="9"/>
      <c r="I48" s="21" t="s">
        <v>671</v>
      </c>
      <c r="J48" s="12">
        <v>74304</v>
      </c>
      <c r="K48" s="12">
        <v>70120</v>
      </c>
      <c r="L48" s="348">
        <v>64979</v>
      </c>
      <c r="M48" s="12"/>
      <c r="N48" s="319">
        <f t="shared" si="0"/>
        <v>-5.6309216192937122</v>
      </c>
      <c r="O48" s="319">
        <f t="shared" si="2"/>
        <v>-7.3317170564746155</v>
      </c>
      <c r="P48" s="319">
        <f t="shared" si="1"/>
        <v>-100</v>
      </c>
      <c r="T48" s="425"/>
    </row>
    <row r="49" spans="1:21">
      <c r="A49" s="193"/>
      <c r="B49" s="193"/>
      <c r="C49" s="193"/>
      <c r="D49" s="193"/>
      <c r="E49" s="193"/>
      <c r="F49" s="193"/>
      <c r="G49" s="193"/>
      <c r="H49" s="9"/>
      <c r="I49" s="21" t="s">
        <v>79</v>
      </c>
      <c r="J49" s="12">
        <v>74390</v>
      </c>
      <c r="K49" s="12">
        <v>70055</v>
      </c>
      <c r="L49" s="348">
        <v>64749</v>
      </c>
      <c r="M49" s="12"/>
      <c r="N49" s="319">
        <f t="shared" si="0"/>
        <v>-5.8273961553972304</v>
      </c>
      <c r="O49" s="319">
        <f t="shared" si="2"/>
        <v>-7.5740489615302264</v>
      </c>
      <c r="P49" s="319">
        <f t="shared" si="1"/>
        <v>-100</v>
      </c>
    </row>
    <row r="50" spans="1:21">
      <c r="B50" s="193"/>
      <c r="C50" s="193"/>
      <c r="D50" s="193"/>
      <c r="E50" s="193"/>
      <c r="F50" s="193"/>
      <c r="G50" s="193"/>
      <c r="I50" s="21" t="s">
        <v>80</v>
      </c>
      <c r="J50" s="12">
        <v>73316</v>
      </c>
      <c r="K50" s="12">
        <v>68171</v>
      </c>
      <c r="L50" s="348">
        <v>62746</v>
      </c>
      <c r="M50" s="12"/>
      <c r="N50" s="319">
        <f t="shared" si="0"/>
        <v>-7.0175677887500676</v>
      </c>
      <c r="O50" s="319">
        <f t="shared" si="2"/>
        <v>-7.9579293247861989</v>
      </c>
      <c r="P50" s="319">
        <f t="shared" si="1"/>
        <v>-100</v>
      </c>
      <c r="S50" s="1"/>
    </row>
    <row r="51" spans="1:21">
      <c r="B51" s="193"/>
      <c r="C51" s="193"/>
      <c r="D51" s="193"/>
      <c r="E51" s="193"/>
      <c r="F51" s="193"/>
      <c r="G51" s="193"/>
      <c r="I51" s="21" t="s">
        <v>81</v>
      </c>
      <c r="J51" s="12">
        <v>74786</v>
      </c>
      <c r="K51" s="12">
        <v>68799</v>
      </c>
      <c r="L51" s="348">
        <v>64114</v>
      </c>
      <c r="M51" s="486"/>
      <c r="N51" s="319">
        <f t="shared" ref="N51:O53" si="3">((K51-J51)/J51)*100</f>
        <v>-8.0055090524964569</v>
      </c>
      <c r="O51" s="319">
        <f t="shared" si="3"/>
        <v>-6.8096920013372282</v>
      </c>
      <c r="P51" s="319">
        <f t="shared" si="1"/>
        <v>-100</v>
      </c>
      <c r="R51" s="1"/>
      <c r="S51" s="1"/>
      <c r="T51" s="1"/>
    </row>
    <row r="52" spans="1:21" ht="15" customHeight="1">
      <c r="B52" s="203"/>
      <c r="C52" s="203"/>
      <c r="D52" s="203"/>
      <c r="E52" s="203"/>
      <c r="F52" s="203"/>
      <c r="G52" s="203"/>
      <c r="H52" s="232"/>
      <c r="I52" s="21" t="s">
        <v>82</v>
      </c>
      <c r="J52" s="12">
        <v>73612</v>
      </c>
      <c r="K52" s="12">
        <v>68397</v>
      </c>
      <c r="L52" s="348">
        <v>63568</v>
      </c>
      <c r="M52" s="12"/>
      <c r="N52" s="319">
        <f t="shared" si="3"/>
        <v>-7.0844427538988199</v>
      </c>
      <c r="O52" s="319">
        <f>((L52-K52)/K52)*100</f>
        <v>-7.0602511806073371</v>
      </c>
      <c r="P52" s="319">
        <f t="shared" si="1"/>
        <v>-100</v>
      </c>
      <c r="S52" s="1"/>
      <c r="T52" s="1"/>
    </row>
    <row r="53" spans="1:21">
      <c r="A53" s="170" t="s">
        <v>414</v>
      </c>
      <c r="B53" s="203"/>
      <c r="C53" s="203"/>
      <c r="D53" s="203"/>
      <c r="E53" s="203"/>
      <c r="F53" s="203"/>
      <c r="G53" s="203"/>
      <c r="H53" s="203"/>
      <c r="I53" s="21" t="s">
        <v>83</v>
      </c>
      <c r="J53" s="12">
        <v>72262</v>
      </c>
      <c r="K53" s="12">
        <v>67662</v>
      </c>
      <c r="L53" s="348">
        <v>62989</v>
      </c>
      <c r="M53" s="12"/>
      <c r="N53" s="319">
        <f t="shared" si="3"/>
        <v>-6.3657247239212857</v>
      </c>
      <c r="O53" s="319">
        <f t="shared" si="3"/>
        <v>-6.9063876326446154</v>
      </c>
      <c r="P53" s="319">
        <f t="shared" si="1"/>
        <v>-100</v>
      </c>
      <c r="T53" s="1"/>
    </row>
    <row r="54" spans="1:21">
      <c r="A54" s="203"/>
      <c r="B54" s="203"/>
      <c r="C54" s="203"/>
      <c r="D54" s="203"/>
      <c r="E54" s="232"/>
      <c r="F54" s="203"/>
      <c r="G54" s="203"/>
      <c r="H54" s="232"/>
      <c r="M54" s="1"/>
      <c r="Q54" s="1"/>
    </row>
    <row r="55" spans="1:21">
      <c r="A55" s="203"/>
      <c r="B55" s="203"/>
      <c r="C55" s="203"/>
      <c r="D55" s="203"/>
      <c r="E55" s="232"/>
      <c r="F55" s="232"/>
      <c r="G55" s="203"/>
      <c r="H55" s="203"/>
      <c r="Q55" s="1"/>
      <c r="U55" s="1"/>
    </row>
    <row r="56" spans="1:21">
      <c r="A56" s="203"/>
      <c r="B56" s="203"/>
      <c r="C56" s="203"/>
      <c r="D56" s="203"/>
      <c r="E56" s="203"/>
      <c r="F56" s="232"/>
      <c r="G56" s="232"/>
      <c r="H56" s="203"/>
      <c r="R56" s="1"/>
    </row>
    <row r="57" spans="1:21" ht="302.25" customHeight="1">
      <c r="A57" s="527" t="s">
        <v>713</v>
      </c>
      <c r="B57" s="527"/>
      <c r="C57" s="527"/>
      <c r="D57" s="527"/>
      <c r="E57" s="527"/>
      <c r="F57" s="527"/>
      <c r="G57" s="527"/>
      <c r="H57" s="527"/>
      <c r="I57" s="9"/>
      <c r="J57" s="302"/>
      <c r="K57" s="11"/>
      <c r="L57" s="11"/>
      <c r="M57" s="11"/>
      <c r="N57" s="11"/>
      <c r="O57" s="11"/>
    </row>
    <row r="58" spans="1:21">
      <c r="A58" s="203"/>
      <c r="B58" s="203"/>
      <c r="C58" s="203"/>
      <c r="D58" s="203"/>
      <c r="E58" s="203"/>
      <c r="F58" s="203"/>
      <c r="G58" s="203"/>
      <c r="H58" s="203"/>
      <c r="I58" s="9"/>
      <c r="J58" s="9"/>
      <c r="K58" s="9"/>
      <c r="L58" s="9"/>
      <c r="M58" s="9"/>
      <c r="N58" s="9"/>
      <c r="O58" s="9"/>
    </row>
    <row r="59" spans="1:21">
      <c r="A59" s="203"/>
      <c r="B59" s="203"/>
      <c r="C59" s="203"/>
      <c r="D59" s="203"/>
      <c r="E59" s="203"/>
      <c r="F59" s="203"/>
      <c r="G59" s="203"/>
      <c r="H59" s="203"/>
      <c r="I59" s="9"/>
      <c r="J59" s="9"/>
      <c r="K59" s="9"/>
      <c r="L59" s="9"/>
      <c r="M59" s="9"/>
      <c r="N59" s="9"/>
      <c r="O59" s="22"/>
    </row>
    <row r="60" spans="1:21">
      <c r="A60" s="25" t="s">
        <v>95</v>
      </c>
      <c r="B60" s="25" t="s">
        <v>96</v>
      </c>
      <c r="C60" s="203"/>
      <c r="D60" s="203"/>
      <c r="E60" s="203"/>
      <c r="F60" s="203"/>
      <c r="G60" s="203"/>
      <c r="H60" s="203"/>
      <c r="I60" s="9"/>
      <c r="J60" s="9"/>
      <c r="K60" s="9"/>
      <c r="L60" s="9"/>
      <c r="M60" s="22"/>
      <c r="N60" s="22"/>
      <c r="O60" s="22"/>
    </row>
    <row r="61" spans="1:21">
      <c r="A61" s="25" t="s">
        <v>97</v>
      </c>
      <c r="B61" s="25" t="s">
        <v>40</v>
      </c>
      <c r="C61" s="203"/>
      <c r="D61" s="203"/>
      <c r="E61" s="203"/>
      <c r="F61" s="203"/>
      <c r="G61" s="203"/>
      <c r="H61" s="203"/>
      <c r="I61" s="9"/>
      <c r="J61" s="9"/>
      <c r="K61" s="9"/>
      <c r="L61" s="9"/>
      <c r="M61" s="22"/>
      <c r="N61" s="22"/>
      <c r="O61" s="22"/>
    </row>
    <row r="62" spans="1:21">
      <c r="A62" s="203"/>
      <c r="B62" s="203"/>
      <c r="C62" s="203"/>
      <c r="D62" s="203"/>
      <c r="E62" s="203"/>
      <c r="F62" s="203"/>
      <c r="G62" s="203"/>
      <c r="H62" s="203"/>
      <c r="I62" s="9"/>
      <c r="J62" s="9"/>
      <c r="K62" s="9"/>
      <c r="L62" s="9"/>
      <c r="M62" s="22"/>
      <c r="N62" s="22"/>
      <c r="O62" s="22"/>
    </row>
    <row r="63" spans="1:21">
      <c r="A63" s="203"/>
      <c r="B63" s="203"/>
      <c r="C63" s="203"/>
      <c r="D63" s="203"/>
      <c r="E63" s="203"/>
      <c r="F63" s="203"/>
      <c r="G63" s="203"/>
      <c r="H63" s="203"/>
      <c r="I63" s="9"/>
      <c r="J63" s="9"/>
      <c r="K63" s="9"/>
      <c r="L63" s="9"/>
      <c r="M63" s="22"/>
      <c r="N63" s="22"/>
      <c r="O63" s="22"/>
    </row>
    <row r="64" spans="1:21">
      <c r="A64" s="203"/>
      <c r="B64" s="203"/>
      <c r="C64" s="203"/>
      <c r="D64" s="203"/>
      <c r="E64" s="203"/>
      <c r="F64" s="203"/>
      <c r="G64" s="203"/>
      <c r="H64" s="203"/>
      <c r="I64" s="9"/>
      <c r="J64" s="9"/>
      <c r="K64" s="9"/>
      <c r="L64" s="9"/>
      <c r="M64" s="9"/>
      <c r="N64" s="9"/>
      <c r="O64" s="9"/>
    </row>
    <row r="65" spans="1:8">
      <c r="A65" s="203"/>
      <c r="B65" s="203"/>
      <c r="C65" s="203"/>
      <c r="D65" s="203"/>
      <c r="E65" s="203"/>
      <c r="F65" s="203"/>
      <c r="G65" s="203"/>
      <c r="H65" s="203"/>
    </row>
    <row r="66" spans="1:8">
      <c r="A66" s="203"/>
      <c r="B66" s="203"/>
      <c r="C66" s="203"/>
      <c r="D66" s="203"/>
      <c r="E66" s="203"/>
      <c r="F66" s="203"/>
      <c r="G66" s="203"/>
      <c r="H66" s="203"/>
    </row>
    <row r="67" spans="1:8">
      <c r="A67" s="203"/>
      <c r="B67" s="203"/>
      <c r="C67" s="203"/>
      <c r="D67" s="203"/>
      <c r="E67" s="203"/>
      <c r="F67" s="203"/>
      <c r="G67" s="203"/>
      <c r="H67" s="203"/>
    </row>
    <row r="68" spans="1:8">
      <c r="A68" s="203"/>
      <c r="B68" s="203"/>
      <c r="C68" s="203"/>
      <c r="D68" s="203"/>
      <c r="E68" s="203"/>
      <c r="F68" s="203"/>
      <c r="G68" s="203"/>
      <c r="H68" s="203"/>
    </row>
    <row r="69" spans="1:8">
      <c r="A69" s="203"/>
      <c r="B69" s="203"/>
      <c r="C69" s="203"/>
      <c r="D69" s="203"/>
      <c r="E69" s="203"/>
      <c r="F69" s="203"/>
      <c r="G69" s="203"/>
      <c r="H69" s="203"/>
    </row>
    <row r="70" spans="1:8">
      <c r="A70" s="203"/>
      <c r="B70" s="203"/>
      <c r="C70" s="203"/>
      <c r="D70" s="203"/>
      <c r="E70" s="203"/>
      <c r="F70" s="203"/>
      <c r="G70" s="203"/>
      <c r="H70" s="203"/>
    </row>
    <row r="71" spans="1:8">
      <c r="A71" s="203"/>
      <c r="B71" s="203"/>
      <c r="C71" s="203"/>
      <c r="D71" s="203"/>
      <c r="E71" s="203"/>
      <c r="F71" s="203"/>
      <c r="G71" s="203"/>
      <c r="H71" s="203"/>
    </row>
    <row r="72" spans="1:8">
      <c r="A72" s="203"/>
      <c r="B72" s="203"/>
      <c r="C72" s="203"/>
      <c r="D72" s="203"/>
      <c r="E72" s="203"/>
      <c r="F72" s="203"/>
      <c r="G72" s="203"/>
      <c r="H72" s="203"/>
    </row>
    <row r="73" spans="1:8">
      <c r="A73" s="203"/>
      <c r="B73" s="203"/>
      <c r="C73" s="203"/>
      <c r="D73" s="203"/>
      <c r="E73" s="203"/>
      <c r="F73" s="203"/>
      <c r="G73" s="203"/>
      <c r="H73" s="203"/>
    </row>
    <row r="74" spans="1:8">
      <c r="A74" s="203"/>
      <c r="B74" s="203"/>
      <c r="C74" s="203"/>
      <c r="D74" s="203"/>
      <c r="E74" s="203"/>
      <c r="F74" s="203"/>
      <c r="G74" s="203"/>
      <c r="H74" s="203"/>
    </row>
    <row r="75" spans="1:8">
      <c r="A75" s="203"/>
      <c r="B75" s="203"/>
      <c r="C75" s="203"/>
      <c r="D75" s="203"/>
      <c r="E75" s="203"/>
      <c r="F75" s="203"/>
      <c r="G75" s="203"/>
      <c r="H75" s="203"/>
    </row>
    <row r="76" spans="1:8">
      <c r="A76" s="193"/>
      <c r="B76" s="193"/>
      <c r="C76" s="193"/>
      <c r="D76" s="193"/>
      <c r="E76" s="193"/>
      <c r="F76" s="193"/>
      <c r="G76" s="193"/>
    </row>
    <row r="77" spans="1:8">
      <c r="A77" s="193"/>
      <c r="B77" s="193"/>
      <c r="C77" s="193"/>
      <c r="D77" s="193"/>
      <c r="E77" s="193"/>
      <c r="F77" s="193"/>
      <c r="G77" s="193"/>
    </row>
  </sheetData>
  <sheetProtection algorithmName="SHA-512" hashValue="DvkfD1/xBOEcPoS9LKDGBcMLQYHSV9xEoAsVHUA4ueffqi9wKJk6FcASVIaBWSrx86NuO2ferrRYtSkSGA+2wA==" saltValue="SHroPDtkua3Huupmed+lUQ=="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K5" sqref="K5"/>
    </sheetView>
  </sheetViews>
  <sheetFormatPr baseColWidth="10" defaultRowHeight="15"/>
  <cols>
    <col min="1" max="1" width="18.140625" style="483" customWidth="1"/>
    <col min="2" max="4" width="11.42578125" style="483"/>
    <col min="5" max="5" width="13" style="483" customWidth="1"/>
    <col min="6" max="8" width="11.42578125" style="483"/>
    <col min="9" max="9" width="12.85546875" style="483" customWidth="1"/>
    <col min="10" max="247" width="11.42578125" style="483"/>
    <col min="248" max="248" width="10.28515625" style="483" customWidth="1"/>
    <col min="249" max="249" width="18.140625" style="483" customWidth="1"/>
    <col min="250" max="252" width="11.42578125" style="483"/>
    <col min="253" max="253" width="13" style="483" customWidth="1"/>
    <col min="254" max="503" width="11.42578125" style="483"/>
    <col min="504" max="504" width="10.28515625" style="483" customWidth="1"/>
    <col min="505" max="505" width="18.140625" style="483" customWidth="1"/>
    <col min="506" max="508" width="11.42578125" style="483"/>
    <col min="509" max="509" width="13" style="483" customWidth="1"/>
    <col min="510" max="759" width="11.42578125" style="483"/>
    <col min="760" max="760" width="10.28515625" style="483" customWidth="1"/>
    <col min="761" max="761" width="18.140625" style="483" customWidth="1"/>
    <col min="762" max="764" width="11.42578125" style="483"/>
    <col min="765" max="765" width="13" style="483" customWidth="1"/>
    <col min="766" max="1015" width="11.42578125" style="483"/>
    <col min="1016" max="1016" width="10.28515625" style="483" customWidth="1"/>
    <col min="1017" max="1017" width="18.140625" style="483" customWidth="1"/>
    <col min="1018" max="1020" width="11.42578125" style="483"/>
    <col min="1021" max="1021" width="13" style="483" customWidth="1"/>
    <col min="1022" max="1271" width="11.42578125" style="483"/>
    <col min="1272" max="1272" width="10.28515625" style="483" customWidth="1"/>
    <col min="1273" max="1273" width="18.140625" style="483" customWidth="1"/>
    <col min="1274" max="1276" width="11.42578125" style="483"/>
    <col min="1277" max="1277" width="13" style="483" customWidth="1"/>
    <col min="1278" max="1527" width="11.42578125" style="483"/>
    <col min="1528" max="1528" width="10.28515625" style="483" customWidth="1"/>
    <col min="1529" max="1529" width="18.140625" style="483" customWidth="1"/>
    <col min="1530" max="1532" width="11.42578125" style="483"/>
    <col min="1533" max="1533" width="13" style="483" customWidth="1"/>
    <col min="1534" max="1783" width="11.42578125" style="483"/>
    <col min="1784" max="1784" width="10.28515625" style="483" customWidth="1"/>
    <col min="1785" max="1785" width="18.140625" style="483" customWidth="1"/>
    <col min="1786" max="1788" width="11.42578125" style="483"/>
    <col min="1789" max="1789" width="13" style="483" customWidth="1"/>
    <col min="1790" max="2039" width="11.42578125" style="483"/>
    <col min="2040" max="2040" width="10.28515625" style="483" customWidth="1"/>
    <col min="2041" max="2041" width="18.140625" style="483" customWidth="1"/>
    <col min="2042" max="2044" width="11.42578125" style="483"/>
    <col min="2045" max="2045" width="13" style="483" customWidth="1"/>
    <col min="2046" max="2295" width="11.42578125" style="483"/>
    <col min="2296" max="2296" width="10.28515625" style="483" customWidth="1"/>
    <col min="2297" max="2297" width="18.140625" style="483" customWidth="1"/>
    <col min="2298" max="2300" width="11.42578125" style="483"/>
    <col min="2301" max="2301" width="13" style="483" customWidth="1"/>
    <col min="2302" max="2551" width="11.42578125" style="483"/>
    <col min="2552" max="2552" width="10.28515625" style="483" customWidth="1"/>
    <col min="2553" max="2553" width="18.140625" style="483" customWidth="1"/>
    <col min="2554" max="2556" width="11.42578125" style="483"/>
    <col min="2557" max="2557" width="13" style="483" customWidth="1"/>
    <col min="2558" max="2807" width="11.42578125" style="483"/>
    <col min="2808" max="2808" width="10.28515625" style="483" customWidth="1"/>
    <col min="2809" max="2809" width="18.140625" style="483" customWidth="1"/>
    <col min="2810" max="2812" width="11.42578125" style="483"/>
    <col min="2813" max="2813" width="13" style="483" customWidth="1"/>
    <col min="2814" max="3063" width="11.42578125" style="483"/>
    <col min="3064" max="3064" width="10.28515625" style="483" customWidth="1"/>
    <col min="3065" max="3065" width="18.140625" style="483" customWidth="1"/>
    <col min="3066" max="3068" width="11.42578125" style="483"/>
    <col min="3069" max="3069" width="13" style="483" customWidth="1"/>
    <col min="3070" max="3319" width="11.42578125" style="483"/>
    <col min="3320" max="3320" width="10.28515625" style="483" customWidth="1"/>
    <col min="3321" max="3321" width="18.140625" style="483" customWidth="1"/>
    <col min="3322" max="3324" width="11.42578125" style="483"/>
    <col min="3325" max="3325" width="13" style="483" customWidth="1"/>
    <col min="3326" max="3575" width="11.42578125" style="483"/>
    <col min="3576" max="3576" width="10.28515625" style="483" customWidth="1"/>
    <col min="3577" max="3577" width="18.140625" style="483" customWidth="1"/>
    <col min="3578" max="3580" width="11.42578125" style="483"/>
    <col min="3581" max="3581" width="13" style="483" customWidth="1"/>
    <col min="3582" max="3831" width="11.42578125" style="483"/>
    <col min="3832" max="3832" width="10.28515625" style="483" customWidth="1"/>
    <col min="3833" max="3833" width="18.140625" style="483" customWidth="1"/>
    <col min="3834" max="3836" width="11.42578125" style="483"/>
    <col min="3837" max="3837" width="13" style="483" customWidth="1"/>
    <col min="3838" max="4087" width="11.42578125" style="483"/>
    <col min="4088" max="4088" width="10.28515625" style="483" customWidth="1"/>
    <col min="4089" max="4089" width="18.140625" style="483" customWidth="1"/>
    <col min="4090" max="4092" width="11.42578125" style="483"/>
    <col min="4093" max="4093" width="13" style="483" customWidth="1"/>
    <col min="4094" max="4343" width="11.42578125" style="483"/>
    <col min="4344" max="4344" width="10.28515625" style="483" customWidth="1"/>
    <col min="4345" max="4345" width="18.140625" style="483" customWidth="1"/>
    <col min="4346" max="4348" width="11.42578125" style="483"/>
    <col min="4349" max="4349" width="13" style="483" customWidth="1"/>
    <col min="4350" max="4599" width="11.42578125" style="483"/>
    <col min="4600" max="4600" width="10.28515625" style="483" customWidth="1"/>
    <col min="4601" max="4601" width="18.140625" style="483" customWidth="1"/>
    <col min="4602" max="4604" width="11.42578125" style="483"/>
    <col min="4605" max="4605" width="13" style="483" customWidth="1"/>
    <col min="4606" max="4855" width="11.42578125" style="483"/>
    <col min="4856" max="4856" width="10.28515625" style="483" customWidth="1"/>
    <col min="4857" max="4857" width="18.140625" style="483" customWidth="1"/>
    <col min="4858" max="4860" width="11.42578125" style="483"/>
    <col min="4861" max="4861" width="13" style="483" customWidth="1"/>
    <col min="4862" max="5111" width="11.42578125" style="483"/>
    <col min="5112" max="5112" width="10.28515625" style="483" customWidth="1"/>
    <col min="5113" max="5113" width="18.140625" style="483" customWidth="1"/>
    <col min="5114" max="5116" width="11.42578125" style="483"/>
    <col min="5117" max="5117" width="13" style="483" customWidth="1"/>
    <col min="5118" max="5367" width="11.42578125" style="483"/>
    <col min="5368" max="5368" width="10.28515625" style="483" customWidth="1"/>
    <col min="5369" max="5369" width="18.140625" style="483" customWidth="1"/>
    <col min="5370" max="5372" width="11.42578125" style="483"/>
    <col min="5373" max="5373" width="13" style="483" customWidth="1"/>
    <col min="5374" max="5623" width="11.42578125" style="483"/>
    <col min="5624" max="5624" width="10.28515625" style="483" customWidth="1"/>
    <col min="5625" max="5625" width="18.140625" style="483" customWidth="1"/>
    <col min="5626" max="5628" width="11.42578125" style="483"/>
    <col min="5629" max="5629" width="13" style="483" customWidth="1"/>
    <col min="5630" max="5879" width="11.42578125" style="483"/>
    <col min="5880" max="5880" width="10.28515625" style="483" customWidth="1"/>
    <col min="5881" max="5881" width="18.140625" style="483" customWidth="1"/>
    <col min="5882" max="5884" width="11.42578125" style="483"/>
    <col min="5885" max="5885" width="13" style="483" customWidth="1"/>
    <col min="5886" max="6135" width="11.42578125" style="483"/>
    <col min="6136" max="6136" width="10.28515625" style="483" customWidth="1"/>
    <col min="6137" max="6137" width="18.140625" style="483" customWidth="1"/>
    <col min="6138" max="6140" width="11.42578125" style="483"/>
    <col min="6141" max="6141" width="13" style="483" customWidth="1"/>
    <col min="6142" max="6391" width="11.42578125" style="483"/>
    <col min="6392" max="6392" width="10.28515625" style="483" customWidth="1"/>
    <col min="6393" max="6393" width="18.140625" style="483" customWidth="1"/>
    <col min="6394" max="6396" width="11.42578125" style="483"/>
    <col min="6397" max="6397" width="13" style="483" customWidth="1"/>
    <col min="6398" max="6647" width="11.42578125" style="483"/>
    <col min="6648" max="6648" width="10.28515625" style="483" customWidth="1"/>
    <col min="6649" max="6649" width="18.140625" style="483" customWidth="1"/>
    <col min="6650" max="6652" width="11.42578125" style="483"/>
    <col min="6653" max="6653" width="13" style="483" customWidth="1"/>
    <col min="6654" max="6903" width="11.42578125" style="483"/>
    <col min="6904" max="6904" width="10.28515625" style="483" customWidth="1"/>
    <col min="6905" max="6905" width="18.140625" style="483" customWidth="1"/>
    <col min="6906" max="6908" width="11.42578125" style="483"/>
    <col min="6909" max="6909" width="13" style="483" customWidth="1"/>
    <col min="6910" max="7159" width="11.42578125" style="483"/>
    <col min="7160" max="7160" width="10.28515625" style="483" customWidth="1"/>
    <col min="7161" max="7161" width="18.140625" style="483" customWidth="1"/>
    <col min="7162" max="7164" width="11.42578125" style="483"/>
    <col min="7165" max="7165" width="13" style="483" customWidth="1"/>
    <col min="7166" max="7415" width="11.42578125" style="483"/>
    <col min="7416" max="7416" width="10.28515625" style="483" customWidth="1"/>
    <col min="7417" max="7417" width="18.140625" style="483" customWidth="1"/>
    <col min="7418" max="7420" width="11.42578125" style="483"/>
    <col min="7421" max="7421" width="13" style="483" customWidth="1"/>
    <col min="7422" max="7671" width="11.42578125" style="483"/>
    <col min="7672" max="7672" width="10.28515625" style="483" customWidth="1"/>
    <col min="7673" max="7673" width="18.140625" style="483" customWidth="1"/>
    <col min="7674" max="7676" width="11.42578125" style="483"/>
    <col min="7677" max="7677" width="13" style="483" customWidth="1"/>
    <col min="7678" max="7927" width="11.42578125" style="483"/>
    <col min="7928" max="7928" width="10.28515625" style="483" customWidth="1"/>
    <col min="7929" max="7929" width="18.140625" style="483" customWidth="1"/>
    <col min="7930" max="7932" width="11.42578125" style="483"/>
    <col min="7933" max="7933" width="13" style="483" customWidth="1"/>
    <col min="7934" max="8183" width="11.42578125" style="483"/>
    <col min="8184" max="8184" width="10.28515625" style="483" customWidth="1"/>
    <col min="8185" max="8185" width="18.140625" style="483" customWidth="1"/>
    <col min="8186" max="8188" width="11.42578125" style="483"/>
    <col min="8189" max="8189" width="13" style="483" customWidth="1"/>
    <col min="8190" max="8439" width="11.42578125" style="483"/>
    <col min="8440" max="8440" width="10.28515625" style="483" customWidth="1"/>
    <col min="8441" max="8441" width="18.140625" style="483" customWidth="1"/>
    <col min="8442" max="8444" width="11.42578125" style="483"/>
    <col min="8445" max="8445" width="13" style="483" customWidth="1"/>
    <col min="8446" max="8695" width="11.42578125" style="483"/>
    <col min="8696" max="8696" width="10.28515625" style="483" customWidth="1"/>
    <col min="8697" max="8697" width="18.140625" style="483" customWidth="1"/>
    <col min="8698" max="8700" width="11.42578125" style="483"/>
    <col min="8701" max="8701" width="13" style="483" customWidth="1"/>
    <col min="8702" max="8951" width="11.42578125" style="483"/>
    <col min="8952" max="8952" width="10.28515625" style="483" customWidth="1"/>
    <col min="8953" max="8953" width="18.140625" style="483" customWidth="1"/>
    <col min="8954" max="8956" width="11.42578125" style="483"/>
    <col min="8957" max="8957" width="13" style="483" customWidth="1"/>
    <col min="8958" max="9207" width="11.42578125" style="483"/>
    <col min="9208" max="9208" width="10.28515625" style="483" customWidth="1"/>
    <col min="9209" max="9209" width="18.140625" style="483" customWidth="1"/>
    <col min="9210" max="9212" width="11.42578125" style="483"/>
    <col min="9213" max="9213" width="13" style="483" customWidth="1"/>
    <col min="9214" max="9463" width="11.42578125" style="483"/>
    <col min="9464" max="9464" width="10.28515625" style="483" customWidth="1"/>
    <col min="9465" max="9465" width="18.140625" style="483" customWidth="1"/>
    <col min="9466" max="9468" width="11.42578125" style="483"/>
    <col min="9469" max="9469" width="13" style="483" customWidth="1"/>
    <col min="9470" max="9719" width="11.42578125" style="483"/>
    <col min="9720" max="9720" width="10.28515625" style="483" customWidth="1"/>
    <col min="9721" max="9721" width="18.140625" style="483" customWidth="1"/>
    <col min="9722" max="9724" width="11.42578125" style="483"/>
    <col min="9725" max="9725" width="13" style="483" customWidth="1"/>
    <col min="9726" max="9975" width="11.42578125" style="483"/>
    <col min="9976" max="9976" width="10.28515625" style="483" customWidth="1"/>
    <col min="9977" max="9977" width="18.140625" style="483" customWidth="1"/>
    <col min="9978" max="9980" width="11.42578125" style="483"/>
    <col min="9981" max="9981" width="13" style="483" customWidth="1"/>
    <col min="9982" max="10231" width="11.42578125" style="483"/>
    <col min="10232" max="10232" width="10.28515625" style="483" customWidth="1"/>
    <col min="10233" max="10233" width="18.140625" style="483" customWidth="1"/>
    <col min="10234" max="10236" width="11.42578125" style="483"/>
    <col min="10237" max="10237" width="13" style="483" customWidth="1"/>
    <col min="10238" max="10487" width="11.42578125" style="483"/>
    <col min="10488" max="10488" width="10.28515625" style="483" customWidth="1"/>
    <col min="10489" max="10489" width="18.140625" style="483" customWidth="1"/>
    <col min="10490" max="10492" width="11.42578125" style="483"/>
    <col min="10493" max="10493" width="13" style="483" customWidth="1"/>
    <col min="10494" max="10743" width="11.42578125" style="483"/>
    <col min="10744" max="10744" width="10.28515625" style="483" customWidth="1"/>
    <col min="10745" max="10745" width="18.140625" style="483" customWidth="1"/>
    <col min="10746" max="10748" width="11.42578125" style="483"/>
    <col min="10749" max="10749" width="13" style="483" customWidth="1"/>
    <col min="10750" max="10999" width="11.42578125" style="483"/>
    <col min="11000" max="11000" width="10.28515625" style="483" customWidth="1"/>
    <col min="11001" max="11001" width="18.140625" style="483" customWidth="1"/>
    <col min="11002" max="11004" width="11.42578125" style="483"/>
    <col min="11005" max="11005" width="13" style="483" customWidth="1"/>
    <col min="11006" max="11255" width="11.42578125" style="483"/>
    <col min="11256" max="11256" width="10.28515625" style="483" customWidth="1"/>
    <col min="11257" max="11257" width="18.140625" style="483" customWidth="1"/>
    <col min="11258" max="11260" width="11.42578125" style="483"/>
    <col min="11261" max="11261" width="13" style="483" customWidth="1"/>
    <col min="11262" max="11511" width="11.42578125" style="483"/>
    <col min="11512" max="11512" width="10.28515625" style="483" customWidth="1"/>
    <col min="11513" max="11513" width="18.140625" style="483" customWidth="1"/>
    <col min="11514" max="11516" width="11.42578125" style="483"/>
    <col min="11517" max="11517" width="13" style="483" customWidth="1"/>
    <col min="11518" max="11767" width="11.42578125" style="483"/>
    <col min="11768" max="11768" width="10.28515625" style="483" customWidth="1"/>
    <col min="11769" max="11769" width="18.140625" style="483" customWidth="1"/>
    <col min="11770" max="11772" width="11.42578125" style="483"/>
    <col min="11773" max="11773" width="13" style="483" customWidth="1"/>
    <col min="11774" max="12023" width="11.42578125" style="483"/>
    <col min="12024" max="12024" width="10.28515625" style="483" customWidth="1"/>
    <col min="12025" max="12025" width="18.140625" style="483" customWidth="1"/>
    <col min="12026" max="12028" width="11.42578125" style="483"/>
    <col min="12029" max="12029" width="13" style="483" customWidth="1"/>
    <col min="12030" max="12279" width="11.42578125" style="483"/>
    <col min="12280" max="12280" width="10.28515625" style="483" customWidth="1"/>
    <col min="12281" max="12281" width="18.140625" style="483" customWidth="1"/>
    <col min="12282" max="12284" width="11.42578125" style="483"/>
    <col min="12285" max="12285" width="13" style="483" customWidth="1"/>
    <col min="12286" max="12535" width="11.42578125" style="483"/>
    <col min="12536" max="12536" width="10.28515625" style="483" customWidth="1"/>
    <col min="12537" max="12537" width="18.140625" style="483" customWidth="1"/>
    <col min="12538" max="12540" width="11.42578125" style="483"/>
    <col min="12541" max="12541" width="13" style="483" customWidth="1"/>
    <col min="12542" max="12791" width="11.42578125" style="483"/>
    <col min="12792" max="12792" width="10.28515625" style="483" customWidth="1"/>
    <col min="12793" max="12793" width="18.140625" style="483" customWidth="1"/>
    <col min="12794" max="12796" width="11.42578125" style="483"/>
    <col min="12797" max="12797" width="13" style="483" customWidth="1"/>
    <col min="12798" max="13047" width="11.42578125" style="483"/>
    <col min="13048" max="13048" width="10.28515625" style="483" customWidth="1"/>
    <col min="13049" max="13049" width="18.140625" style="483" customWidth="1"/>
    <col min="13050" max="13052" width="11.42578125" style="483"/>
    <col min="13053" max="13053" width="13" style="483" customWidth="1"/>
    <col min="13054" max="13303" width="11.42578125" style="483"/>
    <col min="13304" max="13304" width="10.28515625" style="483" customWidth="1"/>
    <col min="13305" max="13305" width="18.140625" style="483" customWidth="1"/>
    <col min="13306" max="13308" width="11.42578125" style="483"/>
    <col min="13309" max="13309" width="13" style="483" customWidth="1"/>
    <col min="13310" max="13559" width="11.42578125" style="483"/>
    <col min="13560" max="13560" width="10.28515625" style="483" customWidth="1"/>
    <col min="13561" max="13561" width="18.140625" style="483" customWidth="1"/>
    <col min="13562" max="13564" width="11.42578125" style="483"/>
    <col min="13565" max="13565" width="13" style="483" customWidth="1"/>
    <col min="13566" max="13815" width="11.42578125" style="483"/>
    <col min="13816" max="13816" width="10.28515625" style="483" customWidth="1"/>
    <col min="13817" max="13817" width="18.140625" style="483" customWidth="1"/>
    <col min="13818" max="13820" width="11.42578125" style="483"/>
    <col min="13821" max="13821" width="13" style="483" customWidth="1"/>
    <col min="13822" max="14071" width="11.42578125" style="483"/>
    <col min="14072" max="14072" width="10.28515625" style="483" customWidth="1"/>
    <col min="14073" max="14073" width="18.140625" style="483" customWidth="1"/>
    <col min="14074" max="14076" width="11.42578125" style="483"/>
    <col min="14077" max="14077" width="13" style="483" customWidth="1"/>
    <col min="14078" max="14327" width="11.42578125" style="483"/>
    <col min="14328" max="14328" width="10.28515625" style="483" customWidth="1"/>
    <col min="14329" max="14329" width="18.140625" style="483" customWidth="1"/>
    <col min="14330" max="14332" width="11.42578125" style="483"/>
    <col min="14333" max="14333" width="13" style="483" customWidth="1"/>
    <col min="14334" max="14583" width="11.42578125" style="483"/>
    <col min="14584" max="14584" width="10.28515625" style="483" customWidth="1"/>
    <col min="14585" max="14585" width="18.140625" style="483" customWidth="1"/>
    <col min="14586" max="14588" width="11.42578125" style="483"/>
    <col min="14589" max="14589" width="13" style="483" customWidth="1"/>
    <col min="14590" max="14839" width="11.42578125" style="483"/>
    <col min="14840" max="14840" width="10.28515625" style="483" customWidth="1"/>
    <col min="14841" max="14841" width="18.140625" style="483" customWidth="1"/>
    <col min="14842" max="14844" width="11.42578125" style="483"/>
    <col min="14845" max="14845" width="13" style="483" customWidth="1"/>
    <col min="14846" max="15095" width="11.42578125" style="483"/>
    <col min="15096" max="15096" width="10.28515625" style="483" customWidth="1"/>
    <col min="15097" max="15097" width="18.140625" style="483" customWidth="1"/>
    <col min="15098" max="15100" width="11.42578125" style="483"/>
    <col min="15101" max="15101" width="13" style="483" customWidth="1"/>
    <col min="15102" max="15351" width="11.42578125" style="483"/>
    <col min="15352" max="15352" width="10.28515625" style="483" customWidth="1"/>
    <col min="15353" max="15353" width="18.140625" style="483" customWidth="1"/>
    <col min="15354" max="15356" width="11.42578125" style="483"/>
    <col min="15357" max="15357" width="13" style="483" customWidth="1"/>
    <col min="15358" max="15607" width="11.42578125" style="483"/>
    <col min="15608" max="15608" width="10.28515625" style="483" customWidth="1"/>
    <col min="15609" max="15609" width="18.140625" style="483" customWidth="1"/>
    <col min="15610" max="15612" width="11.42578125" style="483"/>
    <col min="15613" max="15613" width="13" style="483" customWidth="1"/>
    <col min="15614" max="15863" width="11.42578125" style="483"/>
    <col min="15864" max="15864" width="10.28515625" style="483" customWidth="1"/>
    <col min="15865" max="15865" width="18.140625" style="483" customWidth="1"/>
    <col min="15866" max="15868" width="11.42578125" style="483"/>
    <col min="15869" max="15869" width="13" style="483" customWidth="1"/>
    <col min="15870" max="16119" width="11.42578125" style="483"/>
    <col min="16120" max="16120" width="10.28515625" style="483" customWidth="1"/>
    <col min="16121" max="16121" width="18.140625" style="483" customWidth="1"/>
    <col min="16122" max="16124" width="11.42578125" style="483"/>
    <col min="16125" max="16125" width="13" style="483" customWidth="1"/>
    <col min="16126" max="16384" width="11.42578125" style="483"/>
  </cols>
  <sheetData>
    <row r="1" spans="1:20" ht="23.25" customHeight="1">
      <c r="A1" s="529" t="s">
        <v>690</v>
      </c>
      <c r="B1" s="529"/>
      <c r="C1" s="529"/>
      <c r="D1" s="529"/>
      <c r="E1" s="529"/>
      <c r="F1" s="529"/>
      <c r="G1" s="529"/>
      <c r="H1" s="529"/>
      <c r="I1" s="529"/>
    </row>
    <row r="2" spans="1:20" ht="39" customHeight="1">
      <c r="A2" s="45" t="s">
        <v>87</v>
      </c>
      <c r="B2" s="46" t="s">
        <v>129</v>
      </c>
      <c r="C2" s="45" t="s">
        <v>99</v>
      </c>
      <c r="D2" s="46" t="s">
        <v>103</v>
      </c>
      <c r="E2" s="45" t="s">
        <v>101</v>
      </c>
      <c r="F2" s="46" t="s">
        <v>100</v>
      </c>
      <c r="G2" s="45" t="s">
        <v>102</v>
      </c>
      <c r="H2" s="46" t="s">
        <v>130</v>
      </c>
      <c r="I2" s="47" t="s">
        <v>131</v>
      </c>
    </row>
    <row r="3" spans="1:20">
      <c r="A3" s="143" t="s">
        <v>691</v>
      </c>
      <c r="B3" s="108">
        <v>4631</v>
      </c>
      <c r="C3" s="108">
        <v>899</v>
      </c>
      <c r="D3" s="108">
        <v>2225</v>
      </c>
      <c r="E3" s="108">
        <v>5201</v>
      </c>
      <c r="F3" s="108">
        <v>10892</v>
      </c>
      <c r="G3" s="108">
        <v>9704</v>
      </c>
      <c r="H3" s="108">
        <v>29430</v>
      </c>
      <c r="I3" s="322">
        <f>SUM(B3:H3)</f>
        <v>62982</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3e2+eWtsLjxd0KhBwvUcs6tpM04dUvvlMCWJ2yu4yaOBGT4vxxwzjUZOvPjY0jWMO/Ufjq3MWr5MXeoOirpUUQ==" saltValue="y4r+w/OxiiVncHraVBuhyw=="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