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12" i="6" l="1"/>
  <c r="J12" i="6"/>
  <c r="G12" i="6"/>
  <c r="D12" i="6"/>
  <c r="K28" i="39" l="1"/>
  <c r="T53" i="41"/>
  <c r="M10" i="6" l="1"/>
  <c r="M11" i="6"/>
  <c r="J10" i="6"/>
  <c r="J11" i="6"/>
  <c r="G10" i="6"/>
  <c r="G11" i="6"/>
  <c r="D10" i="6"/>
  <c r="D11" i="6"/>
  <c r="K27" i="39" l="1"/>
  <c r="T52" i="41" l="1"/>
  <c r="K26" i="39" l="1"/>
  <c r="T51" i="41"/>
  <c r="C51" i="37" l="1"/>
  <c r="D51" i="37"/>
  <c r="E51" i="37"/>
  <c r="B51" i="37"/>
  <c r="K25" i="39" l="1"/>
  <c r="T50" i="41" l="1"/>
  <c r="E77" i="43" l="1"/>
  <c r="E76" i="43"/>
  <c r="E75" i="43"/>
  <c r="E74" i="43"/>
  <c r="E73" i="43"/>
  <c r="E72" i="43"/>
  <c r="E71" i="43"/>
  <c r="E70" i="43"/>
  <c r="E69" i="43"/>
  <c r="E68" i="43"/>
  <c r="E67" i="43"/>
  <c r="E66" i="43"/>
  <c r="E65" i="43"/>
  <c r="E64" i="43"/>
  <c r="E63" i="43"/>
  <c r="E62" i="43"/>
  <c r="E61" i="43"/>
  <c r="E60" i="43"/>
  <c r="E59" i="43"/>
  <c r="E58" i="43"/>
  <c r="E57" i="43"/>
  <c r="E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24" i="39" l="1"/>
  <c r="K23" i="39"/>
  <c r="K22" i="39"/>
  <c r="K21" i="39"/>
  <c r="K20" i="39"/>
  <c r="K19" i="39"/>
  <c r="M5" i="6" l="1"/>
  <c r="M6" i="6"/>
  <c r="M4" i="6"/>
  <c r="J5" i="6"/>
  <c r="J6" i="6"/>
  <c r="J4" i="6"/>
  <c r="G6" i="6"/>
  <c r="D6" i="6"/>
  <c r="D48" i="12" l="1"/>
  <c r="C48" i="12"/>
  <c r="B48" i="12"/>
  <c r="D43" i="12"/>
  <c r="C43" i="12"/>
  <c r="C49" i="12" s="1"/>
  <c r="H21" i="12" s="1"/>
  <c r="B43" i="12"/>
  <c r="D36" i="12"/>
  <c r="C36" i="12"/>
  <c r="B36" i="12"/>
  <c r="D31" i="12"/>
  <c r="C31" i="12"/>
  <c r="C37" i="12" s="1"/>
  <c r="H20" i="12" s="1"/>
  <c r="B31" i="12"/>
  <c r="D24" i="12"/>
  <c r="C24" i="12"/>
  <c r="B24" i="12"/>
  <c r="D19" i="12"/>
  <c r="C19" i="12"/>
  <c r="B19" i="12"/>
  <c r="D12" i="12"/>
  <c r="C12" i="12"/>
  <c r="B12" i="12"/>
  <c r="J11" i="12"/>
  <c r="I11" i="12"/>
  <c r="H11" i="12"/>
  <c r="G11" i="12"/>
  <c r="D7" i="12"/>
  <c r="C7" i="12"/>
  <c r="C13" i="12" s="1"/>
  <c r="H18" i="12" s="1"/>
  <c r="B7" i="12"/>
  <c r="J6" i="12"/>
  <c r="I6" i="12"/>
  <c r="H6" i="12"/>
  <c r="H12" i="12" s="1"/>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G5" i="6"/>
  <c r="D5" i="6"/>
  <c r="G4" i="6"/>
  <c r="D4" i="6"/>
  <c r="I12" i="12" l="1"/>
  <c r="D13" i="12"/>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<sst xmlns="http://schemas.openxmlformats.org/spreadsheetml/2006/main" count="1562" uniqueCount="671">
  <si>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</si>
  <si>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</si>
  <si>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</si>
  <si>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</si>
  <si>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</si>
  <si>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</si>
  <si>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</si>
  <si>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</si>
  <si>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</si>
  <si>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</si>
  <si>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</si>
  <si>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</si>
  <si>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</si>
  <si>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</si>
  <si>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</si>
  <si>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</si>
  <si>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</si>
  <si>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</si>
  <si>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</si>
  <si>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</si>
  <si>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</si>
  <si>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</si>
  <si>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</si>
  <si>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</si>
  <si>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</si>
  <si>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</si>
  <si>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</si>
  <si>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</si>
  <si>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</si>
  <si>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</si>
  <si>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</si>
  <si>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</si>
  <si>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</si>
  <si>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</si>
  <si>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</si>
  <si>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</si>
  <si>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</si>
  <si>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</si>
  <si>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</si>
  <si>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</si>
  <si>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</si>
  <si>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</si>
  <si>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</si>
  <si>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</si>
  <si>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</si>
  <si>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</si>
  <si>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</si>
  <si>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</si>
  <si>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</si>
  <si>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</si>
  <si>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</si>
  <si>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</si>
  <si>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</si>
  <si>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</si>
  <si>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</si>
  <si>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</si>
  <si>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</si>
  <si>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</si>
  <si>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</si>
  <si>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</si>
  <si>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</si>
  <si>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</si>
  <si>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</si>
  <si>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</si>
  <si>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</si>
  <si>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</si>
  <si>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</si>
  <si>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</si>
  <si>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</si>
  <si>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</si>
  <si>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</si>
  <si>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</si>
  <si>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</si>
  <si>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</si>
  <si>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</si>
  <si>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</si>
  <si>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</si>
  <si>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</si>
  <si>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</si>
  <si>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</si>
  <si>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</si>
  <si>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</si>
  <si>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</si>
  <si>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</si>
  <si>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</si>
  <si>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</si>
  <si>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</si>
  <si>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</si>
  <si>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</si>
  <si>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</si>
  <si>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</si>
  <si>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</si>
  <si>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</si>
  <si>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</si>
  <si>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</si>
  <si>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</si>
  <si>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</si>
  <si>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</si>
  <si>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</si>
  <si>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</si>
  <si>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</si>
  <si>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</si>
  <si>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</si>
  <si>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</si>
  <si>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</si>
  <si>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</si>
  <si>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</si>
  <si>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</si>
  <si>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</si>
  <si>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</si>
  <si>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</si>
  <si>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</si>
  <si>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</si>
  <si>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</si>
  <si>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</si>
  <si>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</si>
  <si>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</si>
  <si>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</si>
  <si>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</si>
  <si>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</si>
  <si>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</si>
  <si>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</si>
  <si>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</si>
  <si>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</si>
  <si>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</si>
  <si>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</si>
  <si>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</si>
  <si>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</si>
  <si>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</si>
  <si>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</si>
  <si>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</si>
  <si>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</si>
  <si>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</si>
  <si>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</si>
  <si>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</si>
  <si>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</si>
  <si>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</si>
  <si>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</si>
  <si>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</si>
  <si>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</si>
  <si>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</si>
  <si>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</si>
  <si>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</si>
  <si>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</si>
  <si>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</si>
  <si>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</si>
  <si>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</si>
  <si>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</si>
  <si>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</si>
  <si>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</si>
  <si>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</si>
  <si>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</si>
  <si>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</si>
  <si>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</si>
  <si>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</si>
  <si>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</si>
  <si>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</si>
  <si>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</si>
  <si>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</si>
  <si>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</si>
  <si>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</si>
  <si>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</si>
  <si>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</si>
  <si>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</si>
  <si>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</si>
  <si>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</si>
  <si>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</si>
  <si>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</si>
  <si>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</si>
  <si>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</si>
  <si>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</si>
  <si>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</si>
  <si>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</si>
  <si>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</si>
  <si>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</si>
  <si>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</si>
  <si>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</si>
  <si>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</si>
  <si>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</si>
  <si>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</si>
  <si>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</si>
  <si>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</si>
  <si>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</si>
  <si>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</si>
  <si>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</si>
  <si>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</si>
  <si>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</si>
  <si>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</si>
  <si>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</si>
  <si>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</si>
  <si>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</si>
  <si>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</si>
  <si>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</si>
  <si>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</si>
  <si>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</si>
  <si>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</si>
  <si>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</si>
  <si>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</si>
  <si>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</si>
  <si>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</si>
  <si>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</si>
  <si>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</si>
  <si>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</si>
  <si>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</si>
  <si>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</si>
  <si>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</si>
  <si>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</si>
  <si>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</si>
  <si>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</si>
  <si>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</si>
  <si>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</si>
  <si>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</si>
  <si>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</si>
  <si>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</si>
  <si>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</si>
  <si>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</si>
  <si>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</si>
  <si>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</si>
  <si>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</si>
  <si>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</si>
  <si>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</si>
  <si>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</si>
  <si>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</si>
  <si>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</si>
  <si>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</si>
  <si>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</si>
  <si>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</si>
  <si>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</si>
  <si>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</si>
  <si>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</si>
  <si>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</si>
  <si>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</si>
  <si>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</si>
  <si>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</si>
  <si>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</si>
  <si>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</si>
  <si>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</si>
  <si>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</si>
  <si>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</si>
  <si>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</si>
  <si>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</si>
  <si>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</si>
  <si>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</si>
  <si>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</si>
  <si>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</si>
  <si>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</si>
  <si>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</si>
  <si>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</si>
  <si>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</si>
  <si>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</si>
  <si>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</si>
  <si>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</si>
  <si>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</si>
  <si>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</si>
  <si>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</si>
  <si>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</si>
  <si>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</si>
  <si>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</si>
  <si>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</si>
  <si>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</si>
  <si>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</si>
  <si>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</si>
  <si>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</si>
  <si>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</si>
  <si>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</si>
  <si>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</si>
  <si>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</si>
  <si>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</si>
  <si>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</si>
  <si>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</si>
  <si>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</si>
  <si>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</si>
  <si>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</si>
  <si>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</si>
  <si>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</si>
  <si>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</si>
  <si>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</si>
  <si>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</si>
  <si>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</si>
  <si>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</si>
  <si>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</si>
  <si>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</si>
  <si>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</si>
  <si>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</si>
  <si>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</si>
  <si>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</si>
  <si>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</si>
  <si>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</si>
  <si>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</si>
  <si>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</si>
  <si>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</si>
  <si>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</si>
  <si>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</si>
  <si>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</si>
  <si>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</si>
  <si>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</si>
  <si>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</si>
  <si>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</si>
  <si>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</si>
  <si>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</si>
  <si>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t xml:space="preserve">    2019M10</t>
  </si>
  <si>
    <r>
      <t xml:space="preserve">Evolución anual del Paro registrado en Canarias </t>
    </r>
    <r>
      <rPr>
        <b/>
        <sz val="9"/>
        <rFont val="Arial"/>
        <family val="2"/>
      </rPr>
      <t>(a enero de cada año)</t>
    </r>
  </si>
  <si>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</si>
  <si>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</si>
  <si>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</si>
  <si>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</si>
  <si>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</si>
  <si>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</si>
  <si>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</si>
  <si>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</si>
  <si>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</si>
  <si>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</si>
  <si>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</si>
  <si>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</si>
  <si>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</si>
  <si>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</si>
  <si>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</si>
  <si>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</si>
  <si>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</si>
  <si>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</si>
  <si>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</si>
  <si>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</si>
  <si>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</si>
  <si>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</si>
  <si>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</si>
  <si>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2018 Junio</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</si>
  <si>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</si>
  <si>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</si>
  <si>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</si>
  <si>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</si>
  <si>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</si>
  <si>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</si>
  <si>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</si>
  <si>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</si>
  <si>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</si>
  <si>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</si>
  <si>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</si>
  <si>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</si>
  <si>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</si>
  <si>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</si>
  <si>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</si>
  <si>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</si>
  <si>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</si>
  <si>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</si>
  <si>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</si>
  <si>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</si>
  <si>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</si>
  <si>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</si>
  <si>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</si>
  <si>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</si>
  <si>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</si>
  <si>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</si>
  <si>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</si>
  <si>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</si>
  <si>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</si>
  <si>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</si>
  <si>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</si>
  <si>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</si>
  <si>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</si>
  <si>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</si>
  <si>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</si>
  <si>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</si>
  <si>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</si>
  <si>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</si>
  <si>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</si>
  <si>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</si>
  <si>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</si>
  <si>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</si>
  <si>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</si>
  <si>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</si>
  <si>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</si>
  <si>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</si>
  <si>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</si>
  <si>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</si>
  <si>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</si>
  <si>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</si>
  <si>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</si>
  <si>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</si>
  <si>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</si>
  <si>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</si>
  <si>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</si>
  <si>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</si>
  <si>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</si>
  <si>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</si>
  <si>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</si>
  <si>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</si>
  <si>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</si>
  <si>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</si>
  <si>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</si>
  <si>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</si>
  <si>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</si>
  <si>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</si>
  <si>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</si>
  <si>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</si>
  <si>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</si>
  <si>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</si>
  <si>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</si>
  <si>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</si>
  <si>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</si>
  <si>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</si>
  <si>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</si>
  <si>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</si>
  <si>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</si>
  <si>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</si>
  <si>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</si>
  <si>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</si>
  <si>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</si>
  <si>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</si>
  <si>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</si>
  <si>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</si>
  <si>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</si>
  <si>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</si>
  <si>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</si>
  <si>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</si>
  <si>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</si>
  <si>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</si>
  <si>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</si>
  <si>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</si>
  <si>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</si>
  <si>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</si>
  <si>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</si>
  <si>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</si>
  <si>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</si>
  <si>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</si>
  <si>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</si>
  <si>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</si>
  <si>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</si>
  <si>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</si>
  <si>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</si>
  <si>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</si>
  <si>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</si>
  <si>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</si>
  <si>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</si>
  <si>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</si>
  <si>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</si>
  <si>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</si>
  <si>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</si>
  <si>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</si>
  <si>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</si>
  <si>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</si>
  <si>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</si>
  <si>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</si>
  <si>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</si>
  <si>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</si>
  <si>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</si>
  <si>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</si>
  <si>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</si>
  <si>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</si>
  <si>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</si>
  <si>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</si>
  <si>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</si>
  <si>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</si>
  <si>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</si>
  <si>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</si>
  <si>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</si>
  <si>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</si>
  <si>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</si>
  <si>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</si>
  <si>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</si>
  <si>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</si>
  <si>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</si>
  <si>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</si>
  <si>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</si>
  <si>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</si>
  <si>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</si>
  <si>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</si>
  <si>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</si>
  <si>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</si>
  <si>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</si>
  <si>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</si>
  <si>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</si>
  <si>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</si>
  <si>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</si>
  <si>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</si>
  <si>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</si>
  <si>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</si>
  <si>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</si>
  <si>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</si>
  <si>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</si>
  <si>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</si>
  <si>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</si>
  <si>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</si>
  <si>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</si>
  <si>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</si>
  <si>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</si>
  <si>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</si>
  <si>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</si>
  <si>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</si>
  <si>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</si>
  <si>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</si>
  <si>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</si>
  <si>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</si>
  <si>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</si>
  <si>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</si>
  <si>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</si>
  <si>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</si>
  <si>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</si>
  <si>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</si>
  <si>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</si>
  <si>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</si>
  <si>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</si>
  <si>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</si>
  <si>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</si>
  <si>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</si>
  <si>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</si>
  <si>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</si>
  <si>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</si>
  <si>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</si>
  <si>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</si>
  <si>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</si>
  <si>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</si>
  <si>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</si>
  <si>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</si>
  <si>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</si>
  <si>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</si>
  <si>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</si>
  <si>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</si>
  <si>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</si>
  <si>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</si>
  <si>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</si>
  <si>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</si>
  <si>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</si>
  <si>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</si>
  <si>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</si>
  <si>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</si>
  <si>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</si>
  <si>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</si>
  <si>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</si>
  <si>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</si>
  <si>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</si>
  <si>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</si>
  <si>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</si>
  <si>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</si>
  <si>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</si>
  <si>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</si>
  <si>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</si>
  <si>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</si>
  <si>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</si>
  <si>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</si>
  <si>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</si>
  <si>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</si>
  <si>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</si>
  <si>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</si>
  <si>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</si>
  <si>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</si>
  <si>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</si>
  <si>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</si>
  <si>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</si>
  <si>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</si>
  <si>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</si>
  <si>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</si>
  <si>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</si>
  <si>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</si>
  <si>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</si>
  <si>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</si>
  <si>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</si>
  <si>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</si>
  <si>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</si>
  <si>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</si>
  <si>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</si>
  <si>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</si>
  <si>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</si>
  <si>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</si>
  <si>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</si>
  <si>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</si>
  <si>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</si>
  <si>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</si>
  <si>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</si>
  <si>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</si>
  <si>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</si>
  <si>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</si>
  <si>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</si>
  <si>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</si>
  <si>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</si>
  <si>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</si>
  <si>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</si>
  <si>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</si>
  <si>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</si>
  <si>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</si>
  <si>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</si>
  <si>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</si>
  <si>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</si>
  <si>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</si>
  <si>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</si>
  <si>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</si>
  <si>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</si>
  <si>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</si>
  <si>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</si>
  <si>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</si>
  <si>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</si>
  <si>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</si>
  <si>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</si>
  <si>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</si>
  <si>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</si>
  <si>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</si>
  <si>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</si>
  <si>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Datos hasta el 31 de Julio</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</si>
  <si>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se observa aumento en el mes de Julio.</t>
  </si>
  <si>
    <t>Datos PROVISIONALES hasta el 31 de Julio</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</si>
  <si>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</si>
  <si>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</si>
  <si>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</si>
  <si>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</si>
  <si>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</si>
  <si>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</si>
  <si>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</si>
  <si>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</si>
  <si>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</si>
  <si>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</si>
  <si>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</si>
  <si>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</si>
  <si>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</si>
  <si>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</si>
  <si>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</si>
  <si>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</si>
  <si>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</si>
  <si>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</si>
  <si>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Mes de Septiembre 2020</t>
  </si>
  <si>
    <t xml:space="preserve">      2020 Septiembre</t>
  </si>
  <si>
    <t>Nota: *Datos Provisionales en el caso de Afiliados a la S.S.</t>
  </si>
  <si>
    <t>Afiliaciones Residentes *</t>
  </si>
  <si>
    <t>Septiembre 2020</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</si>
  <si>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</si>
  <si>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</si>
  <si>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</si>
  <si>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</si>
  <si>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</si>
  <si>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</si>
  <si>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</si>
  <si>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</si>
  <si>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</si>
  <si>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2020 AGOSTO (p)</t>
  </si>
  <si>
    <t>Afiliaciones según actividades económicas (A21) en la Isla de Tenerife por meses</t>
  </si>
  <si>
    <t>Estancia Med</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</si>
  <si>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</si>
  <si>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</si>
  <si>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MES DE SEPTIEMBRE</t>
  </si>
  <si>
    <t>2019 Septiembre</t>
  </si>
  <si>
    <t>2020 Septiembre</t>
  </si>
  <si>
    <t>La Recaudación acumulada del IGIC en Canarias en el mes de septiembre 2020, presenta una variación interanual del -20,50 %, lo que supone una pérdida de 228.283.939,57 €</t>
  </si>
  <si>
    <t>2020 Tercer trimestre</t>
  </si>
  <si>
    <t>Los datos se ofrecen  mensuales desde Septiembre de 2020, ya que anteriormente se recibían datos trimestralmente.</t>
  </si>
  <si>
    <t>Empresas inscritas en la Seguridad Social según agregaciones de actividad económica en la Isla de Tenerife por meses.</t>
  </si>
  <si>
    <t>Mes de Octubre 2020</t>
  </si>
  <si>
    <t xml:space="preserve">      2020 Octubre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</si>
  <si>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La variacion interanual en el mes de octubre 2020, en el caso de los contratos en el Sector Turístico es del -77,47 %, mientras que en el caso de los demandantes de empleo crece en un 40,3 %</t>
  </si>
  <si>
    <t>Paro registrado en la Isla de Tenerife según sectores económicos - Octubre 2020</t>
  </si>
  <si>
    <t>Octubre 2020</t>
  </si>
  <si>
    <t>Paro registrado en la Isla deTenerife según estudios terminados  - Octubre 2020</t>
  </si>
  <si>
    <t>Paro registrado en la Isla de Tenerife según ocupaciones - Octubre 2020</t>
  </si>
  <si>
    <t>El número de personas desempleadas en Canarias al finalizar el mes de octubre de 2020 es de 262.487, lo que significa un incremento en 8.207 personas con relación al mes anterior, representando un aumento del 3,23% respecto al mes de septiembre de 2020. En relación al pasado año (octubre de 2019) se observa un aumento en 52.356 personas, lo que supone un incremento del paro de 24,92%.
La distribución por sexos del paro en Canarias nos indica que aumenta el paro en las mujeres en 3.735 (2,67%), mientras que para los hombres aumenta en 4.472 (3,90%) respecto al mes anterior. En relación al año anterior (octubre 2019), en los hombres se incrementa el paro en 28.015 (30,79%), en las mujeres aumentan en 24.341 (20,43%).</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</si>
  <si>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En el mes de octubre de 2020, el número de personas paradas ha sumado 23.849 nuevos demandantes respecto al mes de febrero del mismo año, lo que supone un incremento del 27 % y con una variación interanual con respecto al mismo periodo del 2019 del 24,45%.
En el mes de octubre, el total de desempleados en la Isla de Tenerife, se sitúa en 113.557, aumentando en un 3,34 % con 3.670 parados más que el mes de septiembre, observándose de nuevo una pérdida en el empleo. 
Respecto a la distribución por sexos, durante el mes de octubre 2020, el desempleo masculino aumenta respecto a febrero en 11.865 personas (crece un 29%) y alcanza un total de 52.132 desempleados. Por otro lado, el desempleo femenino se incrementa en 11.984 personas (un incremento del 24%) respecto al mes de febrero, lo que deja el registro de paro femenino en 61.425 mujeres. En el mes de octubre crece el paro masculino respecto al mes anterior, con 2.126 hombres más (un 4%) y también el femenino con 1.544 mujeres paradas más (3%),  con una diferencia de 9.293 mujeres paradas más que hombres en octubre 2020, lo que supone un 54% del total de parados de la Isla.
</t>
  </si>
  <si>
    <t xml:space="preserve"> Durante el mes de octubre de 2020 se observa una reducción en las contrataciones respecto al mes anterior, con 17.219 contratos registrados, lo que supone un descenso del 1,46 % en las contrataciónes respecto a septiembre 2020.
En cuanto a la distribución de las contrataciones teniendo en cuenta el sexo, 8.951 fueron firmadas por hombres (51,98 %), mientras que fueron contratadas 8.268 mujeres ( 48,02 %), lo que supone una diferencia en las contrataciones por sexo de 683 contratos en favor del sexo masculino. 
Por otro lado, se observa gran diferencia en la tipología de contratos ya que de los 17.219 contratos registrados en octubre, la contratación temporal representó el 85,84 % frente al 14,16 % de las contrataciones indefinidas. 
</t>
  </si>
  <si>
    <t>Enero</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</si>
  <si>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octubre 2020 se observa una variación interanual del -51,52 % debido a una nueva reducción en las contrataciones, con 17.219 contratos registrados, por lo que, continúan siendo la mitad de los contratos registrados el mes de Septiembre del año anterior.</t>
  </si>
  <si>
    <t>Contratos registrados en la Isla de Tenerife según sectores económicos -  Octubre 2020</t>
  </si>
  <si>
    <t>Contratos registrados en la Isla deTenerife según estudios terminados  - Octubre 2020</t>
  </si>
  <si>
    <t>Contratos registrados en la Isla de Tenerife según ocupaciones  - Octubre 2020</t>
  </si>
  <si>
    <t>SITUACIÓN DE AFILIADOS EN ALTA POR REGÍMENES, PROVINCIAS Y AUTONOMÍAS A 30 DE OCTUBRE 2020</t>
  </si>
  <si>
    <t>AFILIACIONES EN ALTA POR REGÍMENES, GÉNERO, PROVINCIAS Y COMUNIDADES AUTÓNOMAS A 30 DE OCTUBRE 2020</t>
  </si>
  <si>
    <t>SEPTIEMBRE 2020</t>
  </si>
  <si>
    <t>2020 SEPTIEMBRE</t>
  </si>
  <si>
    <t xml:space="preserve">Los recientes datos de afiliaciones según situaciones laborales publicados por el Instituto Canario de Estadística (ISTAC), referidos al mes de septiembre 2020, reflejan un aumento de 7.213 afiliaciones respecto al mes anterior, una variación entre ambos meses del 2,25%.
En términos absolutos, dicho incremento se debe sobre todo al aumento en las afiliaciones en la Educación que se incremente respecto al mes anterior en un 41,95%, coincidente con el inicio del curso y las nuevas contrataciones efectuadas, dentro de las medidas de prevención adoptadas para evitar los contagios del COVID 19 en los centros educativos.
</t>
  </si>
  <si>
    <t xml:space="preserve">La tasa de variación interanual del IPC en la Provincia de Santa Cruz de Tenerife se sitúa en el 0,1 % en octubre de 2020, lo que supone una reducción de una décima respecto al dato del mes anterior (0,2%). La tasa de variación interanual a nivel estatal  toma el valor -0,8%.
La tasa de variación mensual de septiembre se situó en el 0,7 % y deja la variación en lo que va de año en el -0,3 %.
</t>
  </si>
  <si>
    <t xml:space="preserve">    2020M10</t>
  </si>
  <si>
    <t>Indice de Precios de Consumo. Base 2016 Octubre 2020</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</si>
  <si>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</si>
  <si>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-19,79%.
</t>
  </si>
  <si>
    <t xml:space="preserve">El Producto Interior Bruto (PIB) generado por la economía canaria registró una caída interanual del 19,8% en el tercer trimestre de 2020 en comparación con el mismo periodo del año anterior. Este dato, conocido como la variación real del PIB, fue 11,1 puntos porcentuales peor que el registrado por la economía nacional.Hasta el tercer trimestre la economía canaria ha perdido un 20% de PIB respecto a 2019 frente al 11,5% del conjunto
nacional.
En términos trimestrales, el crecimiento del PIB canario fue del 22,4% en comparación con el segundo trimestre de 2020, a nivel nacional la economía experimentó un incremento en este trimestre del 16,7%.
</t>
  </si>
  <si>
    <t>Elaborado por el Servicio Técnico de Desarrollo Socioeconómico y Comercio</t>
  </si>
  <si>
    <t xml:space="preserve"> Septiembre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</si>
</sst>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0">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cellStyleXfs>
  <cellXfs count="481">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xf>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4" applyNumberFormat="1" applyFont="1" applyBorder="1"/>
    <xf numFmtId="3" fontId="7" fillId="0" borderId="7" xfId="14" applyNumberFormat="1" applyFont="1" applyBorder="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0" fillId="0" borderId="42" xfId="0" applyBorder="1" applyAlignment="1">
      <alignment horizontal="right" vertical="center" wrapText="1"/>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0" fontId="0" fillId="0" borderId="45" xfId="0" applyBorder="1" applyAlignment="1">
      <alignment horizontal="right" vertical="center" wrapText="1"/>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10" fillId="12" borderId="45" xfId="0" applyFont="1" applyFill="1" applyBorder="1" applyAlignment="1">
      <alignment horizontal="right" vertical="center" wrapText="1"/>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10" fillId="11" borderId="48" xfId="0" applyFont="1" applyFill="1" applyBorder="1" applyAlignment="1">
      <alignment horizontal="right" vertical="center" wrapText="1"/>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6" xfId="6" applyFont="1" applyFill="1" applyBorder="1" applyAlignment="1">
      <alignment horizontal="center" vertical="center"/>
    </xf>
    <xf numFmtId="0" fontId="37" fillId="31" borderId="56" xfId="6" applyFont="1" applyFill="1" applyBorder="1" applyAlignment="1">
      <alignment horizontal="center" vertical="center"/>
    </xf>
    <xf numFmtId="0" fontId="10" fillId="0" borderId="57" xfId="6" applyNumberFormat="1" applyFont="1" applyBorder="1" applyAlignment="1">
      <alignment horizontal="right"/>
    </xf>
    <xf numFmtId="0" fontId="7" fillId="0" borderId="58" xfId="6" applyNumberFormat="1" applyFont="1" applyBorder="1" applyAlignment="1">
      <alignment horizontal="right"/>
    </xf>
    <xf numFmtId="0" fontId="7" fillId="0" borderId="59" xfId="6" applyNumberFormat="1" applyFont="1" applyBorder="1" applyAlignment="1">
      <alignment horizontal="right"/>
    </xf>
    <xf numFmtId="0" fontId="10" fillId="0" borderId="60" xfId="6" applyNumberFormat="1" applyFont="1" applyBorder="1" applyAlignment="1">
      <alignment horizontal="right"/>
    </xf>
    <xf numFmtId="0" fontId="7" fillId="0" borderId="61" xfId="6" applyNumberFormat="1" applyFont="1" applyBorder="1" applyAlignment="1">
      <alignment horizontal="right"/>
    </xf>
    <xf numFmtId="0" fontId="7" fillId="0" borderId="62" xfId="6" applyNumberFormat="1" applyFont="1" applyBorder="1" applyAlignment="1">
      <alignment horizontal="right"/>
    </xf>
    <xf numFmtId="0" fontId="10" fillId="0" borderId="61" xfId="6" applyNumberFormat="1" applyFont="1" applyBorder="1" applyAlignment="1">
      <alignment horizontal="right"/>
    </xf>
    <xf numFmtId="0" fontId="10" fillId="0" borderId="62" xfId="6" applyNumberFormat="1" applyFont="1" applyBorder="1" applyAlignment="1">
      <alignment horizontal="right"/>
    </xf>
    <xf numFmtId="4" fontId="10" fillId="0" borderId="63" xfId="6" applyNumberFormat="1" applyFont="1" applyBorder="1" applyAlignment="1">
      <alignment horizontal="right"/>
    </xf>
    <xf numFmtId="4" fontId="10" fillId="0" borderId="64" xfId="6" applyNumberFormat="1" applyFont="1" applyBorder="1" applyAlignment="1">
      <alignment horizontal="right"/>
    </xf>
    <xf numFmtId="0" fontId="10" fillId="0" borderId="64" xfId="6" applyNumberFormat="1" applyFont="1" applyBorder="1" applyAlignment="1">
      <alignment horizontal="right"/>
    </xf>
    <xf numFmtId="0" fontId="10" fillId="0" borderId="65" xfId="6" applyNumberFormat="1" applyFont="1" applyBorder="1" applyAlignment="1">
      <alignment horizontal="right"/>
    </xf>
    <xf numFmtId="0" fontId="7" fillId="0" borderId="57" xfId="6" applyNumberFormat="1" applyFont="1" applyBorder="1" applyAlignment="1">
      <alignment horizontal="right"/>
    </xf>
    <xf numFmtId="0" fontId="7" fillId="0" borderId="60" xfId="6" applyNumberFormat="1" applyFont="1" applyBorder="1" applyAlignment="1">
      <alignment horizontal="right"/>
    </xf>
    <xf numFmtId="0" fontId="10" fillId="0" borderId="63" xfId="6"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0" fillId="0" borderId="70" xfId="0" applyNumberFormat="1" applyBorder="1"/>
    <xf numFmtId="4" fontId="7" fillId="0" borderId="71"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5" xfId="22" applyNumberFormat="1" applyFont="1" applyBorder="1" applyAlignment="1">
      <alignment horizontal="right" vertical="center"/>
    </xf>
    <xf numFmtId="4" fontId="7" fillId="0" borderId="54" xfId="22" applyNumberFormat="1" applyFont="1" applyBorder="1" applyAlignment="1">
      <alignment horizontal="right" vertical="center"/>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169" fontId="0" fillId="0" borderId="0" xfId="0" applyNumberFormat="1"/>
    <xf numFmtId="0" fontId="55" fillId="0" borderId="74"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3" xfId="6" applyNumberFormat="1" applyFont="1" applyBorder="1" applyAlignment="1">
      <alignment horizontal="right"/>
    </xf>
    <xf numFmtId="3" fontId="49" fillId="0" borderId="84" xfId="6" applyNumberFormat="1" applyFont="1" applyBorder="1" applyAlignment="1">
      <alignment horizontal="right"/>
    </xf>
    <xf numFmtId="0" fontId="7" fillId="0" borderId="0" xfId="6" applyAlignment="1">
      <alignment horizontal="center" vertical="center"/>
    </xf>
    <xf numFmtId="3" fontId="9" fillId="0" borderId="85" xfId="0" applyNumberFormat="1" applyFont="1" applyBorder="1" applyAlignment="1"/>
    <xf numFmtId="4" fontId="9" fillId="0" borderId="85" xfId="0" applyNumberFormat="1" applyFont="1" applyBorder="1" applyAlignment="1"/>
    <xf numFmtId="3" fontId="9" fillId="0" borderId="86" xfId="0" applyNumberFormat="1" applyFont="1" applyBorder="1" applyAlignment="1"/>
    <xf numFmtId="4" fontId="9" fillId="0" borderId="86" xfId="0" applyNumberFormat="1" applyFont="1" applyBorder="1" applyAlignment="1"/>
    <xf numFmtId="3" fontId="19" fillId="0" borderId="82" xfId="0" applyNumberFormat="1" applyFont="1" applyBorder="1" applyAlignment="1"/>
    <xf numFmtId="4" fontId="19" fillId="0" borderId="82"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0" fillId="0" borderId="0" xfId="0"/>
    <xf numFmtId="0" fontId="14" fillId="0" borderId="0" xfId="0" applyFont="1" applyAlignment="1">
      <alignment vertical="center" wrapText="1"/>
    </xf>
    <xf numFmtId="168" fontId="13" fillId="0" borderId="6" xfId="0" applyNumberFormat="1" applyFont="1" applyFill="1" applyBorder="1" applyAlignment="1"/>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0" borderId="1" xfId="0" applyFont="1" applyBorder="1" applyAlignment="1">
      <alignment horizontal="right"/>
    </xf>
    <xf numFmtId="0" fontId="10" fillId="0" borderId="0" xfId="0" applyFont="1" applyBorder="1" applyAlignment="1">
      <alignment horizontal="right"/>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7" fillId="0" borderId="0" xfId="0" applyFont="1" applyFill="1" applyBorder="1" applyAlignment="1" applyProtection="1">
      <alignment horizontal="center"/>
    </xf>
    <xf numFmtId="39" fontId="7" fillId="0" borderId="0" xfId="0" applyNumberFormat="1" applyFont="1" applyBorder="1" applyProtection="1"/>
    <xf numFmtId="0" fontId="7" fillId="0" borderId="1" xfId="0" applyFont="1" applyBorder="1" applyAlignment="1">
      <alignment vertical="center" textRotation="90"/>
    </xf>
    <xf numFmtId="39" fontId="7" fillId="0" borderId="1" xfId="0" applyNumberFormat="1" applyFont="1" applyBorder="1" applyProtection="1"/>
    <xf numFmtId="165" fontId="7" fillId="0" borderId="1" xfId="0" applyNumberFormat="1" applyFont="1" applyBorder="1" applyProtection="1"/>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0" fillId="0" borderId="0" xfId="0"/>
    <xf numFmtId="3" fontId="14" fillId="0" borderId="6" xfId="0" applyNumberFormat="1" applyFont="1" applyBorder="1"/>
    <xf numFmtId="0" fontId="34" fillId="26" borderId="0"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10" fontId="7" fillId="0" borderId="0" xfId="23" applyNumberFormat="1" applyFont="1" applyBorder="1" applyProtection="1"/>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4"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1" fillId="0" borderId="0" xfId="0" applyFont="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3" fontId="0" fillId="0" borderId="0" xfId="0" applyNumberFormat="1" applyAlignment="1">
      <alignment horizontal="center"/>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 fillId="25" borderId="82"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7" fillId="0" borderId="0" xfId="6"/>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4">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8A86-4183-817C-8976FCDDDDFD}"/>
            </c:ext>
          </c:extLst>
        </c:ser>
        <c:dLbls>
          <c:showLegendKey val="0"/>
          <c:showVal val="0"/>
          <c:showCatName val="0"/>
          <c:showSerName val="0"/>
          <c:showPercent val="0"/>
          <c:showBubbleSize val="0"/>
        </c:dLbls>
        <c:smooth val="0"/>
        <c:axId val="378052872"/>
        <c:axId val="378049344"/>
      </c:lineChart>
      <c:catAx>
        <c:axId val="37805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78049344"/>
        <c:crosses val="autoZero"/>
        <c:auto val="1"/>
        <c:lblAlgn val="ctr"/>
        <c:lblOffset val="100"/>
        <c:noMultiLvlLbl val="0"/>
      </c:catAx>
      <c:valAx>
        <c:axId val="378049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80528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1E82-40AE-9B3C-486CD8C55158}"/>
            </c:ext>
          </c:extLst>
        </c:ser>
        <c:dLbls>
          <c:showLegendKey val="0"/>
          <c:showVal val="0"/>
          <c:showCatName val="0"/>
          <c:showSerName val="0"/>
          <c:showPercent val="0"/>
          <c:showBubbleSize val="0"/>
        </c:dLbls>
        <c:smooth val="0"/>
        <c:axId val="378611848"/>
        <c:axId val="378614200"/>
      </c:lineChart>
      <c:catAx>
        <c:axId val="378611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8614200"/>
        <c:crosses val="autoZero"/>
        <c:auto val="1"/>
        <c:lblAlgn val="ctr"/>
        <c:lblOffset val="100"/>
        <c:noMultiLvlLbl val="0"/>
      </c:catAx>
      <c:valAx>
        <c:axId val="378614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6118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TURISMO_3!$T$3:$T$7</c:f>
              <c:strCache>
                <c:ptCount val="5"/>
                <c:pt idx="0">
                  <c:v>      2020 Mayo</c:v>
                </c:pt>
                <c:pt idx="1">
                  <c:v>      2020 Junio</c:v>
                </c:pt>
                <c:pt idx="2">
                  <c:v>      2020 Julio</c:v>
                </c:pt>
                <c:pt idx="3">
                  <c:v>      2020 Agosto</c:v>
                </c:pt>
                <c:pt idx="4">
                  <c:v>      2020 Septiembre</c:v>
                </c:pt>
              </c:strCache>
            </c:strRef>
          </c:cat>
          <c:val>
            <c:numRef>
              <c:f>TURISMO_3!$U$3:$U$7</c:f>
              <c:numCache>
                <c:formatCode>#,##0</c:formatCode>
                <c:ptCount val="5"/>
                <c:pt idx="0">
                  <c:v>72265</c:v>
                </c:pt>
                <c:pt idx="1">
                  <c:v>71523</c:v>
                </c:pt>
                <c:pt idx="2">
                  <c:v>72140</c:v>
                </c:pt>
                <c:pt idx="3">
                  <c:v>71620</c:v>
                </c:pt>
                <c:pt idx="4">
                  <c:v>71630</c:v>
                </c:pt>
              </c:numCache>
            </c:numRef>
          </c:val>
          <c:extLst>
            <c:ext xmlns:c16="http://schemas.microsoft.com/office/drawing/2014/chart" uri="{C3380CC4-5D6E-409C-BE32-E72D297353CC}">
              <c16:uniqueId val="{00000000-794E-4069-8889-A30B9868AB21}"/>
            </c:ext>
          </c:extLst>
        </c:ser>
        <c:dLbls>
          <c:showLegendKey val="0"/>
          <c:showVal val="0"/>
          <c:showCatName val="0"/>
          <c:showSerName val="0"/>
          <c:showPercent val="0"/>
          <c:showBubbleSize val="0"/>
        </c:dLbls>
        <c:gapWidth val="220"/>
        <c:axId val="378614592"/>
        <c:axId val="378608320"/>
      </c:barChart>
      <c:catAx>
        <c:axId val="37861459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608320"/>
        <c:crosses val="autoZero"/>
        <c:auto val="1"/>
        <c:lblAlgn val="ctr"/>
        <c:lblOffset val="100"/>
        <c:noMultiLvlLbl val="0"/>
      </c:catAx>
      <c:valAx>
        <c:axId val="378608320"/>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614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TURISMO_3!$T$3:$T$7</c:f>
              <c:strCache>
                <c:ptCount val="5"/>
                <c:pt idx="0">
                  <c:v>      2020 Mayo</c:v>
                </c:pt>
                <c:pt idx="1">
                  <c:v>      2020 Junio</c:v>
                </c:pt>
                <c:pt idx="2">
                  <c:v>      2020 Julio</c:v>
                </c:pt>
                <c:pt idx="3">
                  <c:v>      2020 Agosto</c:v>
                </c:pt>
                <c:pt idx="4">
                  <c:v>      2020 Septiembre</c:v>
                </c:pt>
              </c:strCache>
            </c:strRef>
          </c:cat>
          <c:val>
            <c:numRef>
              <c:f>TURISMO_3!$V$3:$V$7</c:f>
              <c:numCache>
                <c:formatCode>#,##0</c:formatCode>
                <c:ptCount val="5"/>
                <c:pt idx="0">
                  <c:v>5692</c:v>
                </c:pt>
                <c:pt idx="1">
                  <c:v>5818</c:v>
                </c:pt>
                <c:pt idx="2">
                  <c:v>5983</c:v>
                </c:pt>
                <c:pt idx="3">
                  <c:v>6028</c:v>
                </c:pt>
                <c:pt idx="4">
                  <c:v>6037</c:v>
                </c:pt>
              </c:numCache>
            </c:numRef>
          </c:val>
          <c:smooth val="0"/>
          <c:extLst>
            <c:ext xmlns:c16="http://schemas.microsoft.com/office/drawing/2014/chart" uri="{C3380CC4-5D6E-409C-BE32-E72D297353CC}">
              <c16:uniqueId val="{00000000-A0EF-4B24-B087-822BAE6307A8}"/>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78608712"/>
        <c:axId val="378611064"/>
      </c:lineChart>
      <c:catAx>
        <c:axId val="378608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78611064"/>
        <c:crosses val="autoZero"/>
        <c:auto val="1"/>
        <c:lblAlgn val="ctr"/>
        <c:lblOffset val="100"/>
        <c:noMultiLvlLbl val="0"/>
      </c:catAx>
      <c:valAx>
        <c:axId val="378611064"/>
        <c:scaling>
          <c:orientation val="minMax"/>
        </c:scaling>
        <c:delete val="1"/>
        <c:axPos val="l"/>
        <c:numFmt formatCode="#,##0" sourceLinked="1"/>
        <c:majorTickMark val="none"/>
        <c:minorTickMark val="none"/>
        <c:tickLblPos val="nextTo"/>
        <c:crossAx val="378608712"/>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PARO_1!$A$6:$A$15</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PARO_1!$F$6:$F$15</c:f>
              <c:numCache>
                <c:formatCode>#,##0</c:formatCode>
                <c:ptCount val="10"/>
                <c:pt idx="0">
                  <c:v>91389</c:v>
                </c:pt>
                <c:pt idx="1">
                  <c:v>89708</c:v>
                </c:pt>
                <c:pt idx="2">
                  <c:v>99630</c:v>
                </c:pt>
                <c:pt idx="3">
                  <c:v>110726</c:v>
                </c:pt>
                <c:pt idx="4">
                  <c:v>112673</c:v>
                </c:pt>
                <c:pt idx="5">
                  <c:v>112750</c:v>
                </c:pt>
                <c:pt idx="6">
                  <c:v>110806</c:v>
                </c:pt>
                <c:pt idx="7">
                  <c:v>111066</c:v>
                </c:pt>
                <c:pt idx="8">
                  <c:v>109887</c:v>
                </c:pt>
                <c:pt idx="9">
                  <c:v>113557</c:v>
                </c:pt>
              </c:numCache>
            </c:numRef>
          </c:val>
          <c:extLst>
            <c:ext xmlns:c16="http://schemas.microsoft.com/office/drawing/2014/chart" uri="{C3380CC4-5D6E-409C-BE32-E72D297353CC}">
              <c16:uniqueId val="{00000000-8389-4DA4-9F9F-E7FDF0EC942C}"/>
            </c:ext>
          </c:extLst>
        </c:ser>
        <c:dLbls>
          <c:showLegendKey val="0"/>
          <c:showVal val="0"/>
          <c:showCatName val="0"/>
          <c:showSerName val="0"/>
          <c:showPercent val="0"/>
          <c:showBubbleSize val="0"/>
        </c:dLbls>
        <c:gapWidth val="326"/>
        <c:overlap val="-58"/>
        <c:axId val="378609888"/>
        <c:axId val="378612240"/>
      </c:barChart>
      <c:dateAx>
        <c:axId val="378609888"/>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612240"/>
        <c:crosses val="autoZero"/>
        <c:auto val="1"/>
        <c:lblOffset val="100"/>
        <c:baseTimeUnit val="months"/>
      </c:dateAx>
      <c:valAx>
        <c:axId val="378612240"/>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609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PARO_1!$A$6:$A$15</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PARO_1!$B$6:$B$15</c:f>
              <c:numCache>
                <c:formatCode>#,##0</c:formatCode>
                <c:ptCount val="10"/>
                <c:pt idx="0">
                  <c:v>40983</c:v>
                </c:pt>
                <c:pt idx="1">
                  <c:v>40267</c:v>
                </c:pt>
                <c:pt idx="2">
                  <c:v>45519</c:v>
                </c:pt>
                <c:pt idx="3">
                  <c:v>51671</c:v>
                </c:pt>
                <c:pt idx="4">
                  <c:v>52148</c:v>
                </c:pt>
                <c:pt idx="5">
                  <c:v>51505</c:v>
                </c:pt>
                <c:pt idx="6">
                  <c:v>49965</c:v>
                </c:pt>
                <c:pt idx="7">
                  <c:v>49973</c:v>
                </c:pt>
                <c:pt idx="8">
                  <c:v>50006</c:v>
                </c:pt>
                <c:pt idx="9">
                  <c:v>52132</c:v>
                </c:pt>
              </c:numCache>
            </c:numRef>
          </c:val>
          <c:extLst>
            <c:ext xmlns:c16="http://schemas.microsoft.com/office/drawing/2014/chart" uri="{C3380CC4-5D6E-409C-BE32-E72D297353CC}">
              <c16:uniqueId val="{00000000-2440-47A0-9D67-383C679C4F6C}"/>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PARO_1!$A$6:$A$15</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PARO_1!$C$6:$C$15</c:f>
              <c:numCache>
                <c:formatCode>#,##0</c:formatCode>
                <c:ptCount val="10"/>
                <c:pt idx="0">
                  <c:v>50406</c:v>
                </c:pt>
                <c:pt idx="1">
                  <c:v>49441</c:v>
                </c:pt>
                <c:pt idx="2">
                  <c:v>54111</c:v>
                </c:pt>
                <c:pt idx="3">
                  <c:v>59055</c:v>
                </c:pt>
                <c:pt idx="4">
                  <c:v>60525</c:v>
                </c:pt>
                <c:pt idx="5">
                  <c:v>61245</c:v>
                </c:pt>
                <c:pt idx="6">
                  <c:v>60841</c:v>
                </c:pt>
                <c:pt idx="7">
                  <c:v>61093</c:v>
                </c:pt>
                <c:pt idx="8">
                  <c:v>59881</c:v>
                </c:pt>
                <c:pt idx="9">
                  <c:v>61425</c:v>
                </c:pt>
              </c:numCache>
            </c:numRef>
          </c:val>
          <c:extLst>
            <c:ext xmlns:c16="http://schemas.microsoft.com/office/drawing/2014/chart" uri="{C3380CC4-5D6E-409C-BE32-E72D297353CC}">
              <c16:uniqueId val="{00000001-2440-47A0-9D67-383C679C4F6C}"/>
            </c:ext>
          </c:extLst>
        </c:ser>
        <c:dLbls>
          <c:showLegendKey val="0"/>
          <c:showVal val="0"/>
          <c:showCatName val="0"/>
          <c:showSerName val="0"/>
          <c:showPercent val="0"/>
          <c:showBubbleSize val="0"/>
        </c:dLbls>
        <c:gapWidth val="164"/>
        <c:overlap val="-35"/>
        <c:axId val="378048560"/>
        <c:axId val="378054048"/>
      </c:barChart>
      <c:dateAx>
        <c:axId val="378048560"/>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054048"/>
        <c:crosses val="autoZero"/>
        <c:auto val="1"/>
        <c:lblOffset val="100"/>
        <c:baseTimeUnit val="months"/>
      </c:dateAx>
      <c:valAx>
        <c:axId val="3780540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048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A12C-4130-B189-D5774299BE52}"/>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A12C-4130-B189-D5774299BE52}"/>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A12C-4130-B189-D5774299BE52}"/>
            </c:ext>
          </c:extLst>
        </c:ser>
        <c:dLbls>
          <c:showLegendKey val="0"/>
          <c:showVal val="0"/>
          <c:showCatName val="0"/>
          <c:showSerName val="0"/>
          <c:showPercent val="0"/>
          <c:showBubbleSize val="0"/>
        </c:dLbls>
        <c:axId val="378048952"/>
        <c:axId val="378049736"/>
      </c:scatterChart>
      <c:valAx>
        <c:axId val="37804895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049736"/>
        <c:crosses val="autoZero"/>
        <c:crossBetween val="midCat"/>
      </c:valAx>
      <c:valAx>
        <c:axId val="37804973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80489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FA07-4C2F-AEDF-8DE1CF4CF741}"/>
            </c:ext>
          </c:extLst>
        </c:ser>
        <c:dLbls>
          <c:showLegendKey val="0"/>
          <c:showVal val="0"/>
          <c:showCatName val="0"/>
          <c:showSerName val="0"/>
          <c:showPercent val="0"/>
          <c:showBubbleSize val="0"/>
        </c:dLbls>
        <c:gapWidth val="355"/>
        <c:overlap val="-70"/>
        <c:axId val="379562464"/>
        <c:axId val="379566776"/>
      </c:barChart>
      <c:catAx>
        <c:axId val="37956246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66776"/>
        <c:crosses val="autoZero"/>
        <c:auto val="1"/>
        <c:lblAlgn val="ctr"/>
        <c:lblOffset val="100"/>
        <c:noMultiLvlLbl val="0"/>
      </c:catAx>
      <c:valAx>
        <c:axId val="379566776"/>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62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6CDE-4133-9727-E351FA360A5A}"/>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6CDE-4133-9727-E351FA360A5A}"/>
            </c:ext>
          </c:extLst>
        </c:ser>
        <c:dLbls>
          <c:showLegendKey val="0"/>
          <c:showVal val="0"/>
          <c:showCatName val="0"/>
          <c:showSerName val="0"/>
          <c:showPercent val="0"/>
          <c:showBubbleSize val="0"/>
        </c:dLbls>
        <c:gapWidth val="150"/>
        <c:axId val="379562856"/>
        <c:axId val="379565208"/>
      </c:barChart>
      <c:catAx>
        <c:axId val="379562856"/>
        <c:scaling>
          <c:orientation val="minMax"/>
        </c:scaling>
        <c:delete val="0"/>
        <c:axPos val="b"/>
        <c:numFmt formatCode="General" sourceLinked="1"/>
        <c:majorTickMark val="out"/>
        <c:minorTickMark val="none"/>
        <c:tickLblPos val="nextTo"/>
        <c:crossAx val="379565208"/>
        <c:crosses val="autoZero"/>
        <c:auto val="1"/>
        <c:lblAlgn val="ctr"/>
        <c:lblOffset val="100"/>
        <c:noMultiLvlLbl val="0"/>
      </c:catAx>
      <c:valAx>
        <c:axId val="379565208"/>
        <c:scaling>
          <c:orientation val="minMax"/>
        </c:scaling>
        <c:delete val="0"/>
        <c:axPos val="l"/>
        <c:majorGridlines/>
        <c:numFmt formatCode="#,##0" sourceLinked="1"/>
        <c:majorTickMark val="out"/>
        <c:minorTickMark val="none"/>
        <c:tickLblPos val="nextTo"/>
        <c:crossAx val="37956285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Octubre</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Octubre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3CC-45B9-A99E-F94AE7DD711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3CC-45B9-A99E-F94AE7DD711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3CC-45B9-A99E-F94AE7DD711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3CC-45B9-A99E-F94AE7DD711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3CC-45B9-A99E-F94AE7DD711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3CC-45B9-A99E-F94AE7DD711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03CC-45B9-A99E-F94AE7DD711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CC-45B9-A99E-F94AE7DD7115}"/>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CC-45B9-A99E-F94AE7DD711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9323</c:v>
                </c:pt>
                <c:pt idx="1">
                  <c:v>2235</c:v>
                </c:pt>
                <c:pt idx="2">
                  <c:v>4273</c:v>
                </c:pt>
                <c:pt idx="3">
                  <c:v>10939</c:v>
                </c:pt>
                <c:pt idx="4">
                  <c:v>19419</c:v>
                </c:pt>
                <c:pt idx="5">
                  <c:v>21550</c:v>
                </c:pt>
                <c:pt idx="6">
                  <c:v>45818</c:v>
                </c:pt>
              </c:numCache>
            </c:numRef>
          </c:val>
          <c:extLst>
            <c:ext xmlns:c16="http://schemas.microsoft.com/office/drawing/2014/chart" uri="{C3380CC4-5D6E-409C-BE32-E72D297353CC}">
              <c16:uniqueId val="{0000000E-03CC-45B9-A99E-F94AE7DD7115}"/>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03CC-45B9-A99E-F94AE7DD711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03CC-45B9-A99E-F94AE7DD711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03CC-45B9-A99E-F94AE7DD711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03CC-45B9-A99E-F94AE7DD711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03CC-45B9-A99E-F94AE7DD711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03CC-45B9-A99E-F94AE7DD711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03CC-45B9-A99E-F94AE7DD711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03CC-45B9-A99E-F94AE7DD711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Octubre</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Octubre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A59-421B-BF6F-F8EA0134F6F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A59-421B-BF6F-F8EA0134F6F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A59-421B-BF6F-F8EA0134F6F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A59-421B-BF6F-F8EA0134F6F4}"/>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A59-421B-BF6F-F8EA0134F6F4}"/>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59-421B-BF6F-F8EA0134F6F4}"/>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A59-421B-BF6F-F8EA0134F6F4}"/>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99</c:v>
                </c:pt>
                <c:pt idx="1">
                  <c:v>64752</c:v>
                </c:pt>
                <c:pt idx="2">
                  <c:v>36018</c:v>
                </c:pt>
                <c:pt idx="3">
                  <c:v>6649</c:v>
                </c:pt>
                <c:pt idx="4">
                  <c:v>6039</c:v>
                </c:pt>
              </c:numCache>
            </c:numRef>
          </c:val>
          <c:extLst>
            <c:ext xmlns:c16="http://schemas.microsoft.com/office/drawing/2014/chart" uri="{C3380CC4-5D6E-409C-BE32-E72D297353CC}">
              <c16:uniqueId val="{0000000A-AA59-421B-BF6F-F8EA0134F6F4}"/>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C177-40C4-AEB6-CFBC2D54C766}"/>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numCache>
            </c:numRef>
          </c:val>
          <c:smooth val="0"/>
          <c:extLst>
            <c:ext xmlns:c16="http://schemas.microsoft.com/office/drawing/2014/chart" uri="{C3380CC4-5D6E-409C-BE32-E72D297353CC}">
              <c16:uniqueId val="{00000001-C177-40C4-AEB6-CFBC2D54C766}"/>
            </c:ext>
          </c:extLst>
        </c:ser>
        <c:dLbls>
          <c:showLegendKey val="0"/>
          <c:showVal val="0"/>
          <c:showCatName val="0"/>
          <c:showSerName val="0"/>
          <c:showPercent val="0"/>
          <c:showBubbleSize val="0"/>
        </c:dLbls>
        <c:marker val="1"/>
        <c:smooth val="0"/>
        <c:axId val="378050128"/>
        <c:axId val="378055224"/>
      </c:lineChart>
      <c:catAx>
        <c:axId val="378050128"/>
        <c:scaling>
          <c:orientation val="minMax"/>
        </c:scaling>
        <c:delete val="0"/>
        <c:axPos val="b"/>
        <c:numFmt formatCode="General" sourceLinked="1"/>
        <c:majorTickMark val="out"/>
        <c:minorTickMark val="none"/>
        <c:tickLblPos val="nextTo"/>
        <c:crossAx val="378055224"/>
        <c:crosses val="autoZero"/>
        <c:auto val="1"/>
        <c:lblAlgn val="ctr"/>
        <c:lblOffset val="100"/>
        <c:noMultiLvlLbl val="0"/>
      </c:catAx>
      <c:valAx>
        <c:axId val="37805522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7805012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PARO</a:t>
            </a:r>
            <a:r>
              <a:rPr lang="en-US" baseline="0">
                <a:solidFill>
                  <a:schemeClr val="accent5">
                    <a:lumMod val="50000"/>
                  </a:schemeClr>
                </a:solidFill>
              </a:rPr>
              <a:t> SEGÚN OCUPACIONES OcTUBRE</a:t>
            </a:r>
            <a:r>
              <a:rPr lang="en-US">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Octubre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811-4BB6-BD0F-0EE4F6099F7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811-4BB6-BD0F-0EE4F6099F7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811-4BB6-BD0F-0EE4F6099F7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811-4BB6-BD0F-0EE4F6099F7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811-4BB6-BD0F-0EE4F6099F74}"/>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811-4BB6-BD0F-0EE4F6099F74}"/>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811-4BB6-BD0F-0EE4F6099F74}"/>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811-4BB6-BD0F-0EE4F6099F74}"/>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811-4BB6-BD0F-0EE4F6099F74}"/>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811-4BB6-BD0F-0EE4F6099F74}"/>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11-4BB6-BD0F-0EE4F6099F74}"/>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11-4BB6-BD0F-0EE4F6099F74}"/>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11-4BB6-BD0F-0EE4F6099F74}"/>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11-4BB6-BD0F-0EE4F6099F74}"/>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811-4BB6-BD0F-0EE4F6099F74}"/>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811-4BB6-BD0F-0EE4F6099F74}"/>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11-4BB6-BD0F-0EE4F6099F74}"/>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11-4BB6-BD0F-0EE4F6099F74}"/>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4811-4BB6-BD0F-0EE4F6099F74}"/>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4811-4BB6-BD0F-0EE4F6099F74}"/>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64</c:v>
                </c:pt>
                <c:pt idx="1">
                  <c:v>538</c:v>
                </c:pt>
                <c:pt idx="2">
                  <c:v>6379</c:v>
                </c:pt>
                <c:pt idx="3">
                  <c:v>6491</c:v>
                </c:pt>
                <c:pt idx="4">
                  <c:v>11571</c:v>
                </c:pt>
                <c:pt idx="5">
                  <c:v>40618</c:v>
                </c:pt>
                <c:pt idx="6">
                  <c:v>1451</c:v>
                </c:pt>
                <c:pt idx="7">
                  <c:v>10889</c:v>
                </c:pt>
                <c:pt idx="8">
                  <c:v>4306</c:v>
                </c:pt>
                <c:pt idx="9">
                  <c:v>31250</c:v>
                </c:pt>
              </c:numCache>
            </c:numRef>
          </c:val>
          <c:extLst>
            <c:ext xmlns:c16="http://schemas.microsoft.com/office/drawing/2014/chart" uri="{C3380CC4-5D6E-409C-BE32-E72D297353CC}">
              <c16:uniqueId val="{00000014-4811-4BB6-BD0F-0EE4F6099F74}"/>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Octubre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8481</c:v>
                </c:pt>
                <c:pt idx="1">
                  <c:v>6771</c:v>
                </c:pt>
                <c:pt idx="2">
                  <c:v>46297</c:v>
                </c:pt>
                <c:pt idx="3" formatCode="General">
                  <c:v>1026</c:v>
                </c:pt>
                <c:pt idx="4">
                  <c:v>3856</c:v>
                </c:pt>
                <c:pt idx="5" formatCode="General">
                  <c:v>450</c:v>
                </c:pt>
                <c:pt idx="6">
                  <c:v>52132</c:v>
                </c:pt>
              </c:numCache>
            </c:numRef>
          </c:val>
          <c:extLst>
            <c:ext xmlns:c16="http://schemas.microsoft.com/office/drawing/2014/chart" uri="{C3380CC4-5D6E-409C-BE32-E72D297353CC}">
              <c16:uniqueId val="{00000000-4601-43DB-A513-2697415BE625}"/>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9494</c:v>
                </c:pt>
                <c:pt idx="1">
                  <c:v>7426</c:v>
                </c:pt>
                <c:pt idx="2">
                  <c:v>58802</c:v>
                </c:pt>
                <c:pt idx="3" formatCode="General">
                  <c:v>953</c:v>
                </c:pt>
                <c:pt idx="4">
                  <c:v>4926</c:v>
                </c:pt>
                <c:pt idx="5" formatCode="General">
                  <c:v>448</c:v>
                </c:pt>
                <c:pt idx="6">
                  <c:v>61425</c:v>
                </c:pt>
              </c:numCache>
            </c:numRef>
          </c:val>
          <c:extLst>
            <c:ext xmlns:c16="http://schemas.microsoft.com/office/drawing/2014/chart" uri="{C3380CC4-5D6E-409C-BE32-E72D297353CC}">
              <c16:uniqueId val="{00000001-4601-43DB-A513-2697415BE625}"/>
            </c:ext>
          </c:extLst>
        </c:ser>
        <c:dLbls>
          <c:dLblPos val="outEnd"/>
          <c:showLegendKey val="0"/>
          <c:showVal val="1"/>
          <c:showCatName val="0"/>
          <c:showSerName val="0"/>
          <c:showPercent val="0"/>
          <c:showBubbleSize val="0"/>
        </c:dLbls>
        <c:gapWidth val="100"/>
        <c:overlap val="-24"/>
        <c:axId val="379567168"/>
        <c:axId val="379564424"/>
      </c:barChart>
      <c:catAx>
        <c:axId val="37956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9564424"/>
        <c:crosses val="autoZero"/>
        <c:auto val="1"/>
        <c:lblAlgn val="ctr"/>
        <c:lblOffset val="100"/>
        <c:noMultiLvlLbl val="0"/>
      </c:catAx>
      <c:valAx>
        <c:axId val="379564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9567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44AA-47C1-A95F-A7BE5A0B05D1}"/>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44AA-47C1-A95F-A7BE5A0B05D1}"/>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44AA-47C1-A95F-A7BE5A0B05D1}"/>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44AA-47C1-A95F-A7BE5A0B05D1}"/>
            </c:ext>
          </c:extLst>
        </c:ser>
        <c:dLbls>
          <c:showLegendKey val="0"/>
          <c:showVal val="0"/>
          <c:showCatName val="0"/>
          <c:showSerName val="0"/>
          <c:showPercent val="0"/>
          <c:showBubbleSize val="0"/>
        </c:dLbls>
        <c:gapWidth val="150"/>
        <c:axId val="379568344"/>
        <c:axId val="379568736"/>
      </c:barChart>
      <c:catAx>
        <c:axId val="379568344"/>
        <c:scaling>
          <c:orientation val="minMax"/>
        </c:scaling>
        <c:delete val="0"/>
        <c:axPos val="b"/>
        <c:numFmt formatCode="General" sourceLinked="1"/>
        <c:majorTickMark val="out"/>
        <c:minorTickMark val="none"/>
        <c:tickLblPos val="nextTo"/>
        <c:crossAx val="379568736"/>
        <c:crosses val="autoZero"/>
        <c:auto val="1"/>
        <c:lblAlgn val="ctr"/>
        <c:lblOffset val="100"/>
        <c:noMultiLvlLbl val="0"/>
      </c:catAx>
      <c:valAx>
        <c:axId val="379568736"/>
        <c:scaling>
          <c:orientation val="minMax"/>
        </c:scaling>
        <c:delete val="0"/>
        <c:axPos val="l"/>
        <c:majorGridlines/>
        <c:numFmt formatCode="#,##0" sourceLinked="1"/>
        <c:majorTickMark val="out"/>
        <c:minorTickMark val="none"/>
        <c:tickLblPos val="nextTo"/>
        <c:crossAx val="37956834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0850-45C5-88B6-E44E349F87D2}"/>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0850-45C5-88B6-E44E349F87D2}"/>
            </c:ext>
          </c:extLst>
        </c:ser>
        <c:dLbls>
          <c:showLegendKey val="0"/>
          <c:showVal val="0"/>
          <c:showCatName val="0"/>
          <c:showSerName val="0"/>
          <c:showPercent val="0"/>
          <c:showBubbleSize val="0"/>
        </c:dLbls>
        <c:gapWidth val="100"/>
        <c:overlap val="-24"/>
        <c:axId val="379565992"/>
        <c:axId val="379569520"/>
      </c:barChart>
      <c:catAx>
        <c:axId val="37956599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9569520"/>
        <c:crosses val="autoZero"/>
        <c:auto val="1"/>
        <c:lblAlgn val="ctr"/>
        <c:lblOffset val="100"/>
        <c:noMultiLvlLbl val="0"/>
      </c:catAx>
      <c:valAx>
        <c:axId val="379569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956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pieChart>
        <c:varyColors val="1"/>
        <c:ser>
          <c:idx val="0"/>
          <c:order val="0"/>
          <c:tx>
            <c:strRef>
              <c:f>ERTES!$C$19</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4DD-419D-B68A-24F5037D253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4DD-419D-B68A-24F5037D253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4DD-419D-B68A-24F5037D253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4DD-419D-B68A-24F5037D253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4DD-419D-B68A-24F5037D253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4DD-419D-B68A-24F5037D253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4DD-419D-B68A-24F5037D253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4DD-419D-B68A-24F5037D253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4DD-419D-B68A-24F5037D253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4DD-419D-B68A-24F5037D2533}"/>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4DD-419D-B68A-24F5037D2533}"/>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4DD-419D-B68A-24F5037D2533}"/>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4DD-419D-B68A-24F5037D2533}"/>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4DD-419D-B68A-24F5037D2533}"/>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4DD-419D-B68A-24F5037D2533}"/>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4DD-419D-B68A-24F5037D2533}"/>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4DD-419D-B68A-24F5037D2533}"/>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4DD-419D-B68A-24F5037D2533}"/>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4DD-419D-B68A-24F5037D2533}"/>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4DD-419D-B68A-24F5037D2533}"/>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4DD-419D-B68A-24F5037D2533}"/>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4DD-419D-B68A-24F5037D2533}"/>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4DD-419D-B68A-24F5037D2533}"/>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4DD-419D-B68A-24F5037D2533}"/>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4DD-419D-B68A-24F5037D2533}"/>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4DD-419D-B68A-24F5037D2533}"/>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4DD-419D-B68A-24F5037D2533}"/>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4DD-419D-B68A-24F5037D2533}"/>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4DD-419D-B68A-24F5037D2533}"/>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4DD-419D-B68A-24F5037D2533}"/>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4DD-419D-B68A-24F5037D253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4DD-419D-B68A-24F5037D2533}"/>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DD-419D-B68A-24F5037D2533}"/>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DD-419D-B68A-24F5037D253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4DD-419D-B68A-24F5037D253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4DD-419D-B68A-24F5037D2533}"/>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4DD-419D-B68A-24F5037D2533}"/>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4DD-419D-B68A-24F5037D2533}"/>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4DD-419D-B68A-24F5037D2533}"/>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4DD-419D-B68A-24F5037D2533}"/>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4DD-419D-B68A-24F5037D2533}"/>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4DD-419D-B68A-24F5037D2533}"/>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4DD-419D-B68A-24F5037D2533}"/>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4DD-419D-B68A-24F5037D2533}"/>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4DD-419D-B68A-24F5037D2533}"/>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04DD-419D-B68A-24F5037D2533}"/>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4DD-419D-B68A-24F5037D2533}"/>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4DD-419D-B68A-24F5037D2533}"/>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4DD-419D-B68A-24F5037D2533}"/>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4DD-419D-B68A-24F5037D2533}"/>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4DD-419D-B68A-24F5037D2533}"/>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4DD-419D-B68A-24F5037D2533}"/>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04DD-419D-B68A-24F5037D2533}"/>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4DD-419D-B68A-24F5037D2533}"/>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04DD-419D-B68A-24F5037D25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04DD-419D-B68A-24F5037D2533}"/>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04DD-419D-B68A-24F5037D2533}"/>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4DD-419D-B68A-24F5037D2533}"/>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4DD-419D-B68A-24F5037D2533}"/>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4DD-419D-B68A-24F5037D2533}"/>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4DD-419D-B68A-24F5037D2533}"/>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4DD-419D-B68A-24F5037D2533}"/>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ERTES!$A$20:$A$50</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ERTES!$C$20:$C$50</c:f>
              <c:numCache>
                <c:formatCode>General</c:formatCode>
                <c:ptCount val="31"/>
                <c:pt idx="0" formatCode="#,##0">
                  <c:v>1166</c:v>
                </c:pt>
                <c:pt idx="1">
                  <c:v>57</c:v>
                </c:pt>
                <c:pt idx="2">
                  <c:v>63</c:v>
                </c:pt>
                <c:pt idx="3" formatCode="#,##0">
                  <c:v>1638</c:v>
                </c:pt>
                <c:pt idx="4">
                  <c:v>46</c:v>
                </c:pt>
                <c:pt idx="5">
                  <c:v>247</c:v>
                </c:pt>
                <c:pt idx="6">
                  <c:v>168</c:v>
                </c:pt>
                <c:pt idx="7">
                  <c:v>76</c:v>
                </c:pt>
                <c:pt idx="8">
                  <c:v>21</c:v>
                </c:pt>
                <c:pt idx="9">
                  <c:v>20</c:v>
                </c:pt>
                <c:pt idx="10">
                  <c:v>44</c:v>
                </c:pt>
                <c:pt idx="11">
                  <c:v>572</c:v>
                </c:pt>
                <c:pt idx="12">
                  <c:v>202</c:v>
                </c:pt>
                <c:pt idx="13">
                  <c:v>186</c:v>
                </c:pt>
                <c:pt idx="14">
                  <c:v>238</c:v>
                </c:pt>
                <c:pt idx="15">
                  <c:v>39</c:v>
                </c:pt>
                <c:pt idx="16" formatCode="#,##0">
                  <c:v>1706</c:v>
                </c:pt>
                <c:pt idx="17">
                  <c:v>87</c:v>
                </c:pt>
                <c:pt idx="18">
                  <c:v>473</c:v>
                </c:pt>
                <c:pt idx="19">
                  <c:v>73</c:v>
                </c:pt>
                <c:pt idx="20">
                  <c:v>375</c:v>
                </c:pt>
                <c:pt idx="21">
                  <c:v>20</c:v>
                </c:pt>
                <c:pt idx="22">
                  <c:v>622</c:v>
                </c:pt>
                <c:pt idx="23">
                  <c:v>36</c:v>
                </c:pt>
                <c:pt idx="24">
                  <c:v>390</c:v>
                </c:pt>
                <c:pt idx="25" formatCode="#,##0">
                  <c:v>2978</c:v>
                </c:pt>
                <c:pt idx="26">
                  <c:v>217</c:v>
                </c:pt>
                <c:pt idx="27">
                  <c:v>206</c:v>
                </c:pt>
                <c:pt idx="28">
                  <c:v>196</c:v>
                </c:pt>
                <c:pt idx="29">
                  <c:v>111</c:v>
                </c:pt>
                <c:pt idx="30">
                  <c:v>16</c:v>
                </c:pt>
              </c:numCache>
            </c:numRef>
          </c:val>
          <c:extLst>
            <c:ext xmlns:c16="http://schemas.microsoft.com/office/drawing/2014/chart" uri="{C3380CC4-5D6E-409C-BE32-E72D297353CC}">
              <c16:uniqueId val="{0000003E-04DD-419D-B68A-24F5037D253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ERTES!$B$3:$B$8</c:f>
              <c:numCache>
                <c:formatCode>#,##0</c:formatCode>
                <c:ptCount val="6"/>
                <c:pt idx="0">
                  <c:v>80581</c:v>
                </c:pt>
                <c:pt idx="1">
                  <c:v>81401</c:v>
                </c:pt>
                <c:pt idx="2">
                  <c:v>81529</c:v>
                </c:pt>
                <c:pt idx="3">
                  <c:v>81834</c:v>
                </c:pt>
                <c:pt idx="4">
                  <c:v>81914</c:v>
                </c:pt>
                <c:pt idx="5">
                  <c:v>83382</c:v>
                </c:pt>
              </c:numCache>
            </c:numRef>
          </c:val>
          <c:extLst>
            <c:ext xmlns:c16="http://schemas.microsoft.com/office/drawing/2014/chart" uri="{C3380CC4-5D6E-409C-BE32-E72D297353CC}">
              <c16:uniqueId val="{00000000-DDE1-4E41-82B6-F491D204EAA4}"/>
            </c:ext>
          </c:extLst>
        </c:ser>
        <c:dLbls>
          <c:showLegendKey val="0"/>
          <c:showVal val="0"/>
          <c:showCatName val="0"/>
          <c:showSerName val="0"/>
          <c:showPercent val="0"/>
          <c:showBubbleSize val="0"/>
        </c:dLbls>
        <c:gapWidth val="100"/>
        <c:overlap val="-24"/>
        <c:axId val="381200952"/>
        <c:axId val="381198992"/>
      </c:barChart>
      <c:catAx>
        <c:axId val="38120095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1198992"/>
        <c:crosses val="autoZero"/>
        <c:auto val="1"/>
        <c:lblAlgn val="ctr"/>
        <c:lblOffset val="100"/>
        <c:noMultiLvlLbl val="0"/>
      </c:catAx>
      <c:valAx>
        <c:axId val="381198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200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r>
              <a:rPr lang="en-US" b="1">
                <a:solidFill>
                  <a:schemeClr val="bg2">
                    <a:lumMod val="25000"/>
                  </a:schemeClr>
                </a:solidFill>
              </a:rPr>
              <a:t>Evolución del Número Total de Solicitudes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endParaRPr lang="es-E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solidFill>
              <a:schemeClr val="bg2">
                <a:lumMod val="50000"/>
              </a:schemeClr>
            </a:solidFill>
            <a:ln>
              <a:noFill/>
            </a:ln>
            <a:effectLst/>
            <a:sp3d/>
          </c:spPr>
          <c:invertIfNegative val="0"/>
          <c:cat>
            <c:strRef>
              <c:f>ERTES!$A$3:$A$8</c:f>
              <c:strCache>
                <c:ptCount val="6"/>
                <c:pt idx="0">
                  <c:v>Datos hasta el 24 de Abril</c:v>
                </c:pt>
                <c:pt idx="1">
                  <c:v>Datos hasta el 2 de Mayo</c:v>
                </c:pt>
                <c:pt idx="2">
                  <c:v>Datos hasta el 9 de Mayo</c:v>
                </c:pt>
                <c:pt idx="3">
                  <c:v>Datos hasta el 25 de Mayo</c:v>
                </c:pt>
                <c:pt idx="4">
                  <c:v>Datos hasta el 12 de Junio</c:v>
                </c:pt>
                <c:pt idx="5">
                  <c:v>Datos hasta el 31 de Julio</c:v>
                </c:pt>
              </c:strCache>
            </c:strRef>
          </c:cat>
          <c:val>
            <c:numRef>
              <c:f>ERTES!$D$3:$D$8</c:f>
              <c:numCache>
                <c:formatCode>#,##0</c:formatCode>
                <c:ptCount val="6"/>
                <c:pt idx="0">
                  <c:v>11902</c:v>
                </c:pt>
                <c:pt idx="1">
                  <c:v>12039</c:v>
                </c:pt>
                <c:pt idx="2">
                  <c:v>12105</c:v>
                </c:pt>
                <c:pt idx="3">
                  <c:v>12242</c:v>
                </c:pt>
                <c:pt idx="4">
                  <c:v>12274</c:v>
                </c:pt>
                <c:pt idx="5">
                  <c:v>12289</c:v>
                </c:pt>
              </c:numCache>
            </c:numRef>
          </c:val>
          <c:shape val="cylinder"/>
          <c:extLst>
            <c:ext xmlns:c16="http://schemas.microsoft.com/office/drawing/2014/chart" uri="{C3380CC4-5D6E-409C-BE32-E72D297353CC}">
              <c16:uniqueId val="{00000000-D83C-4801-9FDA-0842B4EE5924}"/>
            </c:ext>
          </c:extLst>
        </c:ser>
        <c:dLbls>
          <c:showLegendKey val="0"/>
          <c:showVal val="0"/>
          <c:showCatName val="0"/>
          <c:showSerName val="0"/>
          <c:showPercent val="0"/>
          <c:showBubbleSize val="0"/>
        </c:dLbls>
        <c:gapWidth val="219"/>
        <c:shape val="box"/>
        <c:axId val="381199776"/>
        <c:axId val="381197032"/>
        <c:axId val="0"/>
      </c:bar3DChart>
      <c:catAx>
        <c:axId val="38119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1197032"/>
        <c:crosses val="autoZero"/>
        <c:auto val="1"/>
        <c:lblAlgn val="ctr"/>
        <c:lblOffset val="100"/>
        <c:noMultiLvlLbl val="0"/>
      </c:catAx>
      <c:valAx>
        <c:axId val="381197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1997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CONTRATOS_1!$A$3:$A$12</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CONTRATOS_1!$B$3:$B$12</c:f>
              <c:numCache>
                <c:formatCode>#,##0</c:formatCode>
                <c:ptCount val="10"/>
                <c:pt idx="0">
                  <c:v>14451</c:v>
                </c:pt>
                <c:pt idx="1">
                  <c:v>13328</c:v>
                </c:pt>
                <c:pt idx="2">
                  <c:v>10183</c:v>
                </c:pt>
                <c:pt idx="3">
                  <c:v>4046</c:v>
                </c:pt>
                <c:pt idx="4">
                  <c:v>5068</c:v>
                </c:pt>
                <c:pt idx="5">
                  <c:v>7872</c:v>
                </c:pt>
                <c:pt idx="6">
                  <c:v>10037</c:v>
                </c:pt>
                <c:pt idx="7">
                  <c:v>8153</c:v>
                </c:pt>
                <c:pt idx="8">
                  <c:v>8731</c:v>
                </c:pt>
                <c:pt idx="9">
                  <c:v>8951</c:v>
                </c:pt>
              </c:numCache>
            </c:numRef>
          </c:val>
          <c:extLst>
            <c:ext xmlns:c16="http://schemas.microsoft.com/office/drawing/2014/chart" uri="{C3380CC4-5D6E-409C-BE32-E72D297353CC}">
              <c16:uniqueId val="{00000000-E961-406F-91CB-97BBD4EAAD0A}"/>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CONTRATOS_1!$A$3:$A$12</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CONTRATOS_1!$C$3:$C$12</c:f>
              <c:numCache>
                <c:formatCode>#,##0</c:formatCode>
                <c:ptCount val="10"/>
                <c:pt idx="0">
                  <c:v>14305</c:v>
                </c:pt>
                <c:pt idx="1">
                  <c:v>12817</c:v>
                </c:pt>
                <c:pt idx="2">
                  <c:v>9355</c:v>
                </c:pt>
                <c:pt idx="3">
                  <c:v>2451</c:v>
                </c:pt>
                <c:pt idx="4">
                  <c:v>2843</c:v>
                </c:pt>
                <c:pt idx="5">
                  <c:v>4950</c:v>
                </c:pt>
                <c:pt idx="6">
                  <c:v>7946</c:v>
                </c:pt>
                <c:pt idx="7">
                  <c:v>7094</c:v>
                </c:pt>
                <c:pt idx="8">
                  <c:v>8744</c:v>
                </c:pt>
                <c:pt idx="9">
                  <c:v>8268</c:v>
                </c:pt>
              </c:numCache>
            </c:numRef>
          </c:val>
          <c:extLst>
            <c:ext xmlns:c16="http://schemas.microsoft.com/office/drawing/2014/chart" uri="{C3380CC4-5D6E-409C-BE32-E72D297353CC}">
              <c16:uniqueId val="{00000001-E961-406F-91CB-97BBD4EAAD0A}"/>
            </c:ext>
          </c:extLst>
        </c:ser>
        <c:dLbls>
          <c:showLegendKey val="0"/>
          <c:showVal val="0"/>
          <c:showCatName val="0"/>
          <c:showSerName val="0"/>
          <c:showPercent val="0"/>
          <c:showBubbleSize val="0"/>
        </c:dLbls>
        <c:gapWidth val="80"/>
        <c:overlap val="25"/>
        <c:axId val="381200560"/>
        <c:axId val="381199384"/>
      </c:barChart>
      <c:dateAx>
        <c:axId val="381200560"/>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1199384"/>
        <c:crosses val="autoZero"/>
        <c:auto val="1"/>
        <c:lblOffset val="100"/>
        <c:baseTimeUnit val="months"/>
      </c:dateAx>
      <c:valAx>
        <c:axId val="38119938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120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CONTRATOS_1!$A$3:$A$12</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CONTRATOS_1!$D$3:$D$12</c:f>
              <c:numCache>
                <c:formatCode>#,##0</c:formatCode>
                <c:ptCount val="10"/>
                <c:pt idx="0">
                  <c:v>3521</c:v>
                </c:pt>
                <c:pt idx="1">
                  <c:v>3255</c:v>
                </c:pt>
                <c:pt idx="2">
                  <c:v>2533</c:v>
                </c:pt>
                <c:pt idx="3">
                  <c:v>815</c:v>
                </c:pt>
                <c:pt idx="4">
                  <c:v>1201</c:v>
                </c:pt>
                <c:pt idx="5">
                  <c:v>1815</c:v>
                </c:pt>
                <c:pt idx="6">
                  <c:v>2611</c:v>
                </c:pt>
                <c:pt idx="7">
                  <c:v>2166</c:v>
                </c:pt>
                <c:pt idx="8">
                  <c:v>2380</c:v>
                </c:pt>
                <c:pt idx="9">
                  <c:v>2439</c:v>
                </c:pt>
              </c:numCache>
            </c:numRef>
          </c:val>
          <c:extLst>
            <c:ext xmlns:c16="http://schemas.microsoft.com/office/drawing/2014/chart" uri="{C3380CC4-5D6E-409C-BE32-E72D297353CC}">
              <c16:uniqueId val="{00000000-057A-482A-8C73-DCCA401FBDCA}"/>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CONTRATOS_1!$A$3:$A$12</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cat>
          <c:val>
            <c:numRef>
              <c:f>CONTRATOS_1!$E$3:$E$12</c:f>
              <c:numCache>
                <c:formatCode>#,##0</c:formatCode>
                <c:ptCount val="10"/>
                <c:pt idx="0">
                  <c:v>25235</c:v>
                </c:pt>
                <c:pt idx="1">
                  <c:v>22890</c:v>
                </c:pt>
                <c:pt idx="2">
                  <c:v>17005</c:v>
                </c:pt>
                <c:pt idx="3">
                  <c:v>5682</c:v>
                </c:pt>
                <c:pt idx="4">
                  <c:v>6710</c:v>
                </c:pt>
                <c:pt idx="5">
                  <c:v>11007</c:v>
                </c:pt>
                <c:pt idx="6">
                  <c:v>15372</c:v>
                </c:pt>
                <c:pt idx="7">
                  <c:v>13081</c:v>
                </c:pt>
                <c:pt idx="8">
                  <c:v>15095</c:v>
                </c:pt>
                <c:pt idx="9">
                  <c:v>14780</c:v>
                </c:pt>
              </c:numCache>
            </c:numRef>
          </c:val>
          <c:extLst>
            <c:ext xmlns:c16="http://schemas.microsoft.com/office/drawing/2014/chart" uri="{C3380CC4-5D6E-409C-BE32-E72D297353CC}">
              <c16:uniqueId val="{00000001-057A-482A-8C73-DCCA401FBDCA}"/>
            </c:ext>
          </c:extLst>
        </c:ser>
        <c:dLbls>
          <c:showLegendKey val="0"/>
          <c:showVal val="0"/>
          <c:showCatName val="0"/>
          <c:showSerName val="0"/>
          <c:showPercent val="0"/>
          <c:showBubbleSize val="0"/>
        </c:dLbls>
        <c:gapWidth val="100"/>
        <c:overlap val="-24"/>
        <c:axId val="381194680"/>
        <c:axId val="381198208"/>
      </c:barChart>
      <c:dateAx>
        <c:axId val="381194680"/>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198208"/>
        <c:crosses val="autoZero"/>
        <c:auto val="1"/>
        <c:lblOffset val="100"/>
        <c:baseTimeUnit val="months"/>
      </c:dateAx>
      <c:valAx>
        <c:axId val="38119820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194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CONTRATOS_1!$A$3:$A$12</c:f>
              <c:numCache>
                <c:formatCode>mmm\-yy</c:formatCode>
                <c:ptCount val="10"/>
                <c:pt idx="0">
                  <c:v>43831</c:v>
                </c:pt>
                <c:pt idx="1">
                  <c:v>43862</c:v>
                </c:pt>
                <c:pt idx="2">
                  <c:v>43891</c:v>
                </c:pt>
                <c:pt idx="3">
                  <c:v>43922</c:v>
                </c:pt>
                <c:pt idx="4">
                  <c:v>43952</c:v>
                </c:pt>
                <c:pt idx="5">
                  <c:v>43983</c:v>
                </c:pt>
                <c:pt idx="6">
                  <c:v>44013</c:v>
                </c:pt>
                <c:pt idx="7">
                  <c:v>44044</c:v>
                </c:pt>
                <c:pt idx="8">
                  <c:v>44075</c:v>
                </c:pt>
                <c:pt idx="9">
                  <c:v>44105</c:v>
                </c:pt>
              </c:numCache>
            </c:numRef>
          </c:xVal>
          <c:yVal>
            <c:numRef>
              <c:f>CONTRATOS_1!$F$3:$F$12</c:f>
              <c:numCache>
                <c:formatCode>#,##0</c:formatCode>
                <c:ptCount val="10"/>
                <c:pt idx="0">
                  <c:v>28756</c:v>
                </c:pt>
                <c:pt idx="1">
                  <c:v>26145</c:v>
                </c:pt>
                <c:pt idx="2">
                  <c:v>19538</c:v>
                </c:pt>
                <c:pt idx="3">
                  <c:v>6497</c:v>
                </c:pt>
                <c:pt idx="4">
                  <c:v>7911</c:v>
                </c:pt>
                <c:pt idx="5">
                  <c:v>12822</c:v>
                </c:pt>
                <c:pt idx="6">
                  <c:v>17983</c:v>
                </c:pt>
                <c:pt idx="7">
                  <c:v>15247</c:v>
                </c:pt>
                <c:pt idx="8">
                  <c:v>17475</c:v>
                </c:pt>
                <c:pt idx="9">
                  <c:v>17219</c:v>
                </c:pt>
              </c:numCache>
            </c:numRef>
          </c:yVal>
          <c:smooth val="0"/>
          <c:extLst>
            <c:ext xmlns:c16="http://schemas.microsoft.com/office/drawing/2014/chart" uri="{C3380CC4-5D6E-409C-BE32-E72D297353CC}">
              <c16:uniqueId val="{00000000-0580-4827-8E7F-10273A4816A5}"/>
            </c:ext>
          </c:extLst>
        </c:ser>
        <c:dLbls>
          <c:showLegendKey val="0"/>
          <c:showVal val="0"/>
          <c:showCatName val="0"/>
          <c:showSerName val="0"/>
          <c:showPercent val="0"/>
          <c:showBubbleSize val="0"/>
        </c:dLbls>
        <c:axId val="381201736"/>
        <c:axId val="381201344"/>
      </c:scatterChart>
      <c:valAx>
        <c:axId val="38120173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1201344"/>
        <c:crosses val="autoZero"/>
        <c:crossBetween val="midCat"/>
      </c:valAx>
      <c:valAx>
        <c:axId val="38120134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120173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22842370731055867"/>
          <c:y val="3.7001698317122196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TURISMO_2!$E$4:$E$12</c:f>
              <c:numCache>
                <c:formatCode>#,##0_);\(#,##0\)</c:formatCode>
                <c:ptCount val="9"/>
                <c:pt idx="0">
                  <c:v>3674434</c:v>
                </c:pt>
                <c:pt idx="1">
                  <c:v>3371575</c:v>
                </c:pt>
                <c:pt idx="2">
                  <c:v>3627801</c:v>
                </c:pt>
                <c:pt idx="3">
                  <c:v>3451288</c:v>
                </c:pt>
                <c:pt idx="4">
                  <c:v>3271306</c:v>
                </c:pt>
                <c:pt idx="5">
                  <c:v>3559936</c:v>
                </c:pt>
                <c:pt idx="6">
                  <c:v>4036461</c:v>
                </c:pt>
                <c:pt idx="7">
                  <c:v>4263597</c:v>
                </c:pt>
                <c:pt idx="8">
                  <c:v>3489406</c:v>
                </c:pt>
              </c:numCache>
            </c:numRef>
          </c:val>
          <c:extLst>
            <c:ext xmlns:c16="http://schemas.microsoft.com/office/drawing/2014/chart" uri="{C3380CC4-5D6E-409C-BE32-E72D297353CC}">
              <c16:uniqueId val="{00000000-C86F-45C2-94D0-701934A45D7E}"/>
            </c:ext>
          </c:extLst>
        </c:ser>
        <c:ser>
          <c:idx val="1"/>
          <c:order val="1"/>
          <c:tx>
            <c:strRef>
              <c:f>TURISMO_2!$F$3</c:f>
              <c:strCache>
                <c:ptCount val="1"/>
                <c:pt idx="0">
                  <c:v>2020</c:v>
                </c:pt>
              </c:strCache>
            </c:strRef>
          </c:tx>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TURISMO_2!$F$4:$F$12</c:f>
              <c:numCache>
                <c:formatCode>#,##0_);\(#,##0\)</c:formatCode>
                <c:ptCount val="9"/>
                <c:pt idx="0">
                  <c:v>3671749</c:v>
                </c:pt>
                <c:pt idx="1">
                  <c:v>3525167</c:v>
                </c:pt>
                <c:pt idx="2">
                  <c:v>1606420</c:v>
                </c:pt>
                <c:pt idx="3">
                  <c:v>0</c:v>
                </c:pt>
                <c:pt idx="4">
                  <c:v>0</c:v>
                </c:pt>
                <c:pt idx="5">
                  <c:v>0</c:v>
                </c:pt>
                <c:pt idx="6">
                  <c:v>463154</c:v>
                </c:pt>
                <c:pt idx="7">
                  <c:v>806665</c:v>
                </c:pt>
                <c:pt idx="8">
                  <c:v>534743</c:v>
                </c:pt>
              </c:numCache>
            </c:numRef>
          </c:val>
          <c:extLst>
            <c:ext xmlns:c16="http://schemas.microsoft.com/office/drawing/2014/chart" uri="{C3380CC4-5D6E-409C-BE32-E72D297353CC}">
              <c16:uniqueId val="{00000001-C86F-45C2-94D0-701934A45D7E}"/>
            </c:ext>
          </c:extLst>
        </c:ser>
        <c:dLbls>
          <c:showLegendKey val="0"/>
          <c:showVal val="0"/>
          <c:showCatName val="0"/>
          <c:showSerName val="0"/>
          <c:showPercent val="0"/>
          <c:showBubbleSize val="0"/>
        </c:dLbls>
        <c:gapWidth val="150"/>
        <c:axId val="378052088"/>
        <c:axId val="378053656"/>
      </c:barChart>
      <c:catAx>
        <c:axId val="378052088"/>
        <c:scaling>
          <c:orientation val="minMax"/>
        </c:scaling>
        <c:delete val="0"/>
        <c:axPos val="b"/>
        <c:numFmt formatCode="General" sourceLinked="1"/>
        <c:majorTickMark val="out"/>
        <c:minorTickMark val="none"/>
        <c:tickLblPos val="nextTo"/>
        <c:crossAx val="378053656"/>
        <c:crosses val="autoZero"/>
        <c:auto val="1"/>
        <c:lblAlgn val="ctr"/>
        <c:lblOffset val="100"/>
        <c:noMultiLvlLbl val="0"/>
      </c:catAx>
      <c:valAx>
        <c:axId val="378053656"/>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78052088"/>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CONTRATOS_1!$H$19:$H$28</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CONTRATOS_1!$I$19:$I$28</c:f>
              <c:numCache>
                <c:formatCode>#,##0</c:formatCode>
                <c:ptCount val="10"/>
                <c:pt idx="0">
                  <c:v>29181</c:v>
                </c:pt>
                <c:pt idx="1">
                  <c:v>26188</c:v>
                </c:pt>
                <c:pt idx="2">
                  <c:v>29566</c:v>
                </c:pt>
                <c:pt idx="3">
                  <c:v>28557</c:v>
                </c:pt>
                <c:pt idx="4">
                  <c:v>29444</c:v>
                </c:pt>
                <c:pt idx="5">
                  <c:v>30042</c:v>
                </c:pt>
                <c:pt idx="6">
                  <c:v>35388</c:v>
                </c:pt>
                <c:pt idx="7">
                  <c:v>30425</c:v>
                </c:pt>
                <c:pt idx="8">
                  <c:v>33658</c:v>
                </c:pt>
                <c:pt idx="9">
                  <c:v>35515</c:v>
                </c:pt>
              </c:numCache>
            </c:numRef>
          </c:val>
          <c:smooth val="0"/>
          <c:extLst>
            <c:ext xmlns:c16="http://schemas.microsoft.com/office/drawing/2014/chart" uri="{C3380CC4-5D6E-409C-BE32-E72D297353CC}">
              <c16:uniqueId val="{00000000-B878-4450-85AB-78C04AE34F90}"/>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CONTRATOS_1!$H$19:$H$28</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CONTRATOS_1!$J$19:$J$28</c:f>
              <c:numCache>
                <c:formatCode>#,##0</c:formatCode>
                <c:ptCount val="10"/>
                <c:pt idx="0">
                  <c:v>28756</c:v>
                </c:pt>
                <c:pt idx="1">
                  <c:v>26145</c:v>
                </c:pt>
                <c:pt idx="2">
                  <c:v>19538</c:v>
                </c:pt>
                <c:pt idx="3">
                  <c:v>6497</c:v>
                </c:pt>
                <c:pt idx="4">
                  <c:v>7911</c:v>
                </c:pt>
                <c:pt idx="5">
                  <c:v>12822</c:v>
                </c:pt>
                <c:pt idx="6">
                  <c:v>17983</c:v>
                </c:pt>
                <c:pt idx="7">
                  <c:v>15247</c:v>
                </c:pt>
                <c:pt idx="8">
                  <c:v>17475</c:v>
                </c:pt>
                <c:pt idx="9">
                  <c:v>17219</c:v>
                </c:pt>
              </c:numCache>
            </c:numRef>
          </c:val>
          <c:smooth val="0"/>
          <c:extLst>
            <c:ext xmlns:c16="http://schemas.microsoft.com/office/drawing/2014/chart" uri="{C3380CC4-5D6E-409C-BE32-E72D297353CC}">
              <c16:uniqueId val="{00000001-B878-4450-85AB-78C04AE34F90}"/>
            </c:ext>
          </c:extLst>
        </c:ser>
        <c:dLbls>
          <c:showLegendKey val="0"/>
          <c:showVal val="0"/>
          <c:showCatName val="0"/>
          <c:showSerName val="0"/>
          <c:showPercent val="0"/>
          <c:showBubbleSize val="0"/>
        </c:dLbls>
        <c:smooth val="0"/>
        <c:axId val="381195464"/>
        <c:axId val="381195856"/>
      </c:lineChart>
      <c:catAx>
        <c:axId val="3811954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195856"/>
        <c:crosses val="autoZero"/>
        <c:auto val="1"/>
        <c:lblAlgn val="ctr"/>
        <c:lblOffset val="100"/>
        <c:noMultiLvlLbl val="1"/>
      </c:catAx>
      <c:valAx>
        <c:axId val="38119585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195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Octubre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Octubre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FC29-4012-B11D-0516BE4BDDC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FC29-4012-B11D-0516BE4BDDC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FC29-4012-B11D-0516BE4BDDC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FC29-4012-B11D-0516BE4BDDC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FC29-4012-B11D-0516BE4BDDC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FC29-4012-B11D-0516BE4BDDC3}"/>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29-4012-B11D-0516BE4BDDC3}"/>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C29-4012-B11D-0516BE4BDDC3}"/>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C29-4012-B11D-0516BE4BDDC3}"/>
                </c:ext>
              </c:extLst>
            </c:dLbl>
            <c:dLbl>
              <c:idx val="3"/>
              <c:layout>
                <c:manualLayout>
                  <c:x val="-7.9997575492031514E-2"/>
                  <c:y val="1.807309555673580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C29-4012-B11D-0516BE4BDDC3}"/>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C29-4012-B11D-0516BE4BDDC3}"/>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C29-4012-B11D-0516BE4BDD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556</c:v>
                </c:pt>
                <c:pt idx="1">
                  <c:v>827</c:v>
                </c:pt>
                <c:pt idx="2">
                  <c:v>1719</c:v>
                </c:pt>
                <c:pt idx="3">
                  <c:v>2429</c:v>
                </c:pt>
                <c:pt idx="4">
                  <c:v>2094</c:v>
                </c:pt>
                <c:pt idx="5">
                  <c:v>9594</c:v>
                </c:pt>
              </c:numCache>
            </c:numRef>
          </c:val>
          <c:extLst>
            <c:ext xmlns:c16="http://schemas.microsoft.com/office/drawing/2014/chart" uri="{C3380CC4-5D6E-409C-BE32-E72D297353CC}">
              <c16:uniqueId val="{0000000C-FC29-4012-B11D-0516BE4BDDC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 Octubre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Octubre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C13-474D-A6E9-E9B2405BF22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C13-474D-A6E9-E9B2405BF22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C13-474D-A6E9-E9B2405BF224}"/>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C13-474D-A6E9-E9B2405BF224}"/>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C13-474D-A6E9-E9B2405BF224}"/>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C13-474D-A6E9-E9B2405BF224}"/>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C13-474D-A6E9-E9B2405BF224}"/>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C13-474D-A6E9-E9B2405BF224}"/>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C13-474D-A6E9-E9B2405BF224}"/>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682</c:v>
                </c:pt>
                <c:pt idx="1">
                  <c:v>4436</c:v>
                </c:pt>
                <c:pt idx="2">
                  <c:v>9233</c:v>
                </c:pt>
                <c:pt idx="3">
                  <c:v>2134</c:v>
                </c:pt>
                <c:pt idx="4" formatCode="General">
                  <c:v>717</c:v>
                </c:pt>
                <c:pt idx="5" formatCode="General">
                  <c:v>17</c:v>
                </c:pt>
              </c:numCache>
            </c:numRef>
          </c:val>
          <c:extLst>
            <c:ext xmlns:c16="http://schemas.microsoft.com/office/drawing/2014/chart" uri="{C3380CC4-5D6E-409C-BE32-E72D297353CC}">
              <c16:uniqueId val="{0000000C-3C13-474D-A6E9-E9B2405BF224}"/>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OCTUbre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Octubre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E4B-43E4-8FA7-E2A46802EA7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E4B-43E4-8FA7-E2A46802EA7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E4B-43E4-8FA7-E2A46802EA7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E4B-43E4-8FA7-E2A46802EA7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DE4B-43E4-8FA7-E2A46802EA7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DE4B-43E4-8FA7-E2A46802EA7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DE4B-43E4-8FA7-E2A46802EA7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DE4B-43E4-8FA7-E2A46802EA7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DE4B-43E4-8FA7-E2A46802EA7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DE4B-43E4-8FA7-E2A46802EA71}"/>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4B-43E4-8FA7-E2A46802EA71}"/>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4B-43E4-8FA7-E2A46802EA71}"/>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4B-43E4-8FA7-E2A46802EA71}"/>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4B-43E4-8FA7-E2A46802EA71}"/>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4B-43E4-8FA7-E2A46802EA71}"/>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4B-43E4-8FA7-E2A46802EA71}"/>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4B-43E4-8FA7-E2A46802EA71}"/>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DE4B-43E4-8FA7-E2A46802EA71}"/>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E4B-43E4-8FA7-E2A46802EA71}"/>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E4B-43E4-8FA7-E2A46802EA71}"/>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38</c:v>
                </c:pt>
                <c:pt idx="2">
                  <c:v>2043</c:v>
                </c:pt>
                <c:pt idx="3">
                  <c:v>1599</c:v>
                </c:pt>
                <c:pt idx="4">
                  <c:v>1646</c:v>
                </c:pt>
                <c:pt idx="5">
                  <c:v>4653</c:v>
                </c:pt>
                <c:pt idx="6">
                  <c:v>62</c:v>
                </c:pt>
                <c:pt idx="7">
                  <c:v>1584</c:v>
                </c:pt>
                <c:pt idx="8">
                  <c:v>615</c:v>
                </c:pt>
                <c:pt idx="9">
                  <c:v>4978</c:v>
                </c:pt>
              </c:numCache>
            </c:numRef>
          </c:val>
          <c:extLst>
            <c:ext xmlns:c16="http://schemas.microsoft.com/office/drawing/2014/chart" uri="{C3380CC4-5D6E-409C-BE32-E72D297353CC}">
              <c16:uniqueId val="{00000014-DE4B-43E4-8FA7-E2A46802EA7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2020M10</c:v>
                </c:pt>
                <c:pt idx="1">
                  <c:v>    2020M09</c:v>
                </c:pt>
                <c:pt idx="2">
                  <c:v>    2020M08</c:v>
                </c:pt>
                <c:pt idx="3">
                  <c:v>    2020M07</c:v>
                </c:pt>
                <c:pt idx="4">
                  <c:v>    2020M06</c:v>
                </c:pt>
                <c:pt idx="5">
                  <c:v>    2020M05</c:v>
                </c:pt>
                <c:pt idx="6">
                  <c:v>    2020M04</c:v>
                </c:pt>
                <c:pt idx="7">
                  <c:v>    2020M03</c:v>
                </c:pt>
                <c:pt idx="8">
                  <c:v>    2020M02</c:v>
                </c:pt>
                <c:pt idx="9">
                  <c:v>    2020M01</c:v>
                </c:pt>
                <c:pt idx="10">
                  <c:v>    2019M12</c:v>
                </c:pt>
                <c:pt idx="11">
                  <c:v>    2019M11</c:v>
                </c:pt>
                <c:pt idx="12">
                  <c:v>    2019M10</c:v>
                </c:pt>
              </c:strCache>
            </c:strRef>
          </c:cat>
          <c:val>
            <c:numRef>
              <c:f>IPC_2!$B$5:$B$17</c:f>
              <c:numCache>
                <c:formatCode>#,##0.000</c:formatCode>
                <c:ptCount val="13"/>
                <c:pt idx="0">
                  <c:v>104.794</c:v>
                </c:pt>
                <c:pt idx="1">
                  <c:v>104.041</c:v>
                </c:pt>
                <c:pt idx="2">
                  <c:v>104.095</c:v>
                </c:pt>
                <c:pt idx="3">
                  <c:v>104.137</c:v>
                </c:pt>
                <c:pt idx="4">
                  <c:v>104.94</c:v>
                </c:pt>
                <c:pt idx="5">
                  <c:v>104.35299999999999</c:v>
                </c:pt>
                <c:pt idx="6">
                  <c:v>104.29600000000001</c:v>
                </c:pt>
                <c:pt idx="7">
                  <c:v>104.172</c:v>
                </c:pt>
                <c:pt idx="8">
                  <c:v>104.32599999999999</c:v>
                </c:pt>
                <c:pt idx="9">
                  <c:v>104.327</c:v>
                </c:pt>
                <c:pt idx="10">
                  <c:v>105.087</c:v>
                </c:pt>
                <c:pt idx="11">
                  <c:v>104.90900000000001</c:v>
                </c:pt>
                <c:pt idx="12">
                  <c:v>104.681</c:v>
                </c:pt>
              </c:numCache>
            </c:numRef>
          </c:val>
          <c:extLst>
            <c:ext xmlns:c16="http://schemas.microsoft.com/office/drawing/2014/chart" uri="{C3380CC4-5D6E-409C-BE32-E72D297353CC}">
              <c16:uniqueId val="{00000000-684A-4CB3-B914-4DFAC238BBE9}"/>
            </c:ext>
          </c:extLst>
        </c:ser>
        <c:dLbls>
          <c:showLegendKey val="0"/>
          <c:showVal val="0"/>
          <c:showCatName val="0"/>
          <c:showSerName val="0"/>
          <c:showPercent val="0"/>
          <c:showBubbleSize val="0"/>
        </c:dLbls>
        <c:gapWidth val="182"/>
        <c:axId val="381598424"/>
        <c:axId val="381598816"/>
      </c:barChart>
      <c:catAx>
        <c:axId val="381598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598816"/>
        <c:crosses val="autoZero"/>
        <c:auto val="1"/>
        <c:lblAlgn val="ctr"/>
        <c:lblOffset val="100"/>
        <c:noMultiLvlLbl val="0"/>
      </c:catAx>
      <c:valAx>
        <c:axId val="38159881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15984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86674057606E-2"/>
                  <c:y val="-9.325334993252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81-4BBE-9703-957B88028E52}"/>
                </c:ext>
              </c:extLst>
            </c:dLbl>
            <c:dLbl>
              <c:idx val="1"/>
              <c:delete val="1"/>
              <c:extLst>
                <c:ext xmlns:c15="http://schemas.microsoft.com/office/drawing/2012/chart" uri="{CE6537A1-D6FC-4f65-9D91-7224C49458BB}"/>
                <c:ext xmlns:c16="http://schemas.microsoft.com/office/drawing/2014/chart" uri="{C3380CC4-5D6E-409C-BE32-E72D297353CC}">
                  <c16:uniqueId val="{00000001-6681-4BBE-9703-957B88028E52}"/>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6681-4BBE-9703-957B88028E52}"/>
                </c:ext>
              </c:extLst>
            </c:dLbl>
            <c:dLbl>
              <c:idx val="3"/>
              <c:delete val="1"/>
              <c:extLst>
                <c:ext xmlns:c15="http://schemas.microsoft.com/office/drawing/2012/chart" uri="{CE6537A1-D6FC-4f65-9D91-7224C49458BB}"/>
                <c:ext xmlns:c16="http://schemas.microsoft.com/office/drawing/2014/chart" uri="{C3380CC4-5D6E-409C-BE32-E72D297353CC}">
                  <c16:uniqueId val="{00000003-6681-4BBE-9703-957B88028E52}"/>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81-4BBE-9703-957B88028E52}"/>
                </c:ext>
              </c:extLst>
            </c:dLbl>
            <c:dLbl>
              <c:idx val="5"/>
              <c:delete val="1"/>
              <c:extLst>
                <c:ext xmlns:c15="http://schemas.microsoft.com/office/drawing/2012/chart" uri="{CE6537A1-D6FC-4f65-9D91-7224C49458BB}"/>
                <c:ext xmlns:c16="http://schemas.microsoft.com/office/drawing/2014/chart" uri="{C3380CC4-5D6E-409C-BE32-E72D297353CC}">
                  <c16:uniqueId val="{00000005-6681-4BBE-9703-957B88028E52}"/>
                </c:ext>
              </c:extLst>
            </c:dLbl>
            <c:dLbl>
              <c:idx val="6"/>
              <c:layout>
                <c:manualLayout>
                  <c:x val="-6.1285922035437146E-2"/>
                  <c:y val="-3.041824690302061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81-4BBE-9703-957B88028E52}"/>
                </c:ext>
              </c:extLst>
            </c:dLbl>
            <c:dLbl>
              <c:idx val="7"/>
              <c:delete val="1"/>
              <c:extLst>
                <c:ext xmlns:c15="http://schemas.microsoft.com/office/drawing/2012/chart" uri="{CE6537A1-D6FC-4f65-9D91-7224C49458BB}"/>
                <c:ext xmlns:c16="http://schemas.microsoft.com/office/drawing/2014/chart" uri="{C3380CC4-5D6E-409C-BE32-E72D297353CC}">
                  <c16:uniqueId val="{00000007-6681-4BBE-9703-957B88028E52}"/>
                </c:ext>
              </c:extLst>
            </c:dLbl>
            <c:dLbl>
              <c:idx val="8"/>
              <c:layout>
                <c:manualLayout>
                  <c:x val="-7.0360609759448703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81-4BBE-9703-957B88028E52}"/>
                </c:ext>
              </c:extLst>
            </c:dLbl>
            <c:dLbl>
              <c:idx val="9"/>
              <c:delete val="1"/>
              <c:extLst>
                <c:ext xmlns:c15="http://schemas.microsoft.com/office/drawing/2012/chart" uri="{CE6537A1-D6FC-4f65-9D91-7224C49458BB}"/>
                <c:ext xmlns:c16="http://schemas.microsoft.com/office/drawing/2014/chart" uri="{C3380CC4-5D6E-409C-BE32-E72D297353CC}">
                  <c16:uniqueId val="{00000009-6681-4BBE-9703-957B88028E52}"/>
                </c:ext>
              </c:extLst>
            </c:dLbl>
            <c:dLbl>
              <c:idx val="10"/>
              <c:layout>
                <c:manualLayout>
                  <c:x val="-6.5781151170145574E-2"/>
                  <c:y val="-5.2805280528052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81-4BBE-9703-957B88028E52}"/>
                </c:ext>
              </c:extLst>
            </c:dLbl>
            <c:dLbl>
              <c:idx val="11"/>
              <c:delete val="1"/>
              <c:extLst>
                <c:ext xmlns:c15="http://schemas.microsoft.com/office/drawing/2012/chart" uri="{CE6537A1-D6FC-4f65-9D91-7224C49458BB}"/>
                <c:ext xmlns:c16="http://schemas.microsoft.com/office/drawing/2014/chart" uri="{C3380CC4-5D6E-409C-BE32-E72D297353CC}">
                  <c16:uniqueId val="{0000000B-6681-4BBE-9703-957B88028E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6681-4BBE-9703-957B88028E52}"/>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81-4BBE-9703-957B88028E52}"/>
                </c:ext>
              </c:extLst>
            </c:dLbl>
            <c:dLbl>
              <c:idx val="1"/>
              <c:delete val="1"/>
              <c:extLst>
                <c:ext xmlns:c15="http://schemas.microsoft.com/office/drawing/2012/chart" uri="{CE6537A1-D6FC-4f65-9D91-7224C49458BB}"/>
                <c:ext xmlns:c16="http://schemas.microsoft.com/office/drawing/2014/chart" uri="{C3380CC4-5D6E-409C-BE32-E72D297353CC}">
                  <c16:uniqueId val="{0000000E-6681-4BBE-9703-957B88028E52}"/>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81-4BBE-9703-957B88028E52}"/>
                </c:ext>
              </c:extLst>
            </c:dLbl>
            <c:dLbl>
              <c:idx val="3"/>
              <c:delete val="1"/>
              <c:extLst>
                <c:ext xmlns:c15="http://schemas.microsoft.com/office/drawing/2012/chart" uri="{CE6537A1-D6FC-4f65-9D91-7224C49458BB}"/>
                <c:ext xmlns:c16="http://schemas.microsoft.com/office/drawing/2014/chart" uri="{C3380CC4-5D6E-409C-BE32-E72D297353CC}">
                  <c16:uniqueId val="{00000010-6681-4BBE-9703-957B88028E52}"/>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81-4BBE-9703-957B88028E52}"/>
                </c:ext>
              </c:extLst>
            </c:dLbl>
            <c:dLbl>
              <c:idx val="5"/>
              <c:delete val="1"/>
              <c:extLst>
                <c:ext xmlns:c15="http://schemas.microsoft.com/office/drawing/2012/chart" uri="{CE6537A1-D6FC-4f65-9D91-7224C49458BB}"/>
                <c:ext xmlns:c16="http://schemas.microsoft.com/office/drawing/2014/chart" uri="{C3380CC4-5D6E-409C-BE32-E72D297353CC}">
                  <c16:uniqueId val="{00000012-6681-4BBE-9703-957B88028E52}"/>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81-4BBE-9703-957B88028E52}"/>
                </c:ext>
              </c:extLst>
            </c:dLbl>
            <c:dLbl>
              <c:idx val="7"/>
              <c:delete val="1"/>
              <c:extLst>
                <c:ext xmlns:c15="http://schemas.microsoft.com/office/drawing/2012/chart" uri="{CE6537A1-D6FC-4f65-9D91-7224C49458BB}"/>
                <c:ext xmlns:c16="http://schemas.microsoft.com/office/drawing/2014/chart" uri="{C3380CC4-5D6E-409C-BE32-E72D297353CC}">
                  <c16:uniqueId val="{00000014-6681-4BBE-9703-957B88028E52}"/>
                </c:ext>
              </c:extLst>
            </c:dLbl>
            <c:dLbl>
              <c:idx val="8"/>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6="http://schemas.microsoft.com/office/drawing/2014/chart" uri="{C3380CC4-5D6E-409C-BE32-E72D297353CC}">
                  <c16:uniqueId val="{00000015-6681-4BBE-9703-957B88028E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numCache>
            </c:numRef>
          </c:val>
          <c:smooth val="0"/>
          <c:extLst>
            <c:ext xmlns:c16="http://schemas.microsoft.com/office/drawing/2014/chart" uri="{C3380CC4-5D6E-409C-BE32-E72D297353CC}">
              <c16:uniqueId val="{00000016-6681-4BBE-9703-957B88028E52}"/>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81601952"/>
        <c:axId val="381597640"/>
      </c:lineChart>
      <c:catAx>
        <c:axId val="3816019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1597640"/>
        <c:crosses val="autoZero"/>
        <c:auto val="1"/>
        <c:lblAlgn val="ctr"/>
        <c:lblOffset val="100"/>
        <c:noMultiLvlLbl val="0"/>
      </c:catAx>
      <c:valAx>
        <c:axId val="38159764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16019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2ADC-4F3B-9C95-BC9D93C10BCF}"/>
            </c:ext>
          </c:extLst>
        </c:ser>
        <c:dLbls>
          <c:showLegendKey val="0"/>
          <c:showVal val="0"/>
          <c:showCatName val="0"/>
          <c:showSerName val="0"/>
          <c:showPercent val="0"/>
          <c:showBubbleSize val="0"/>
        </c:dLbls>
        <c:axId val="381602344"/>
        <c:axId val="381602736"/>
      </c:scatterChart>
      <c:valAx>
        <c:axId val="38160234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1602736"/>
        <c:crosses val="autoZero"/>
        <c:crossBetween val="midCat"/>
      </c:valAx>
      <c:valAx>
        <c:axId val="38160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16023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-19.79</c:v>
                </c:pt>
                <c:pt idx="1">
                  <c:v>1.66</c:v>
                </c:pt>
                <c:pt idx="2">
                  <c:v>2.33</c:v>
                </c:pt>
                <c:pt idx="3">
                  <c:v>3.71</c:v>
                </c:pt>
                <c:pt idx="4">
                  <c:v>2.5299999999999998</c:v>
                </c:pt>
                <c:pt idx="5">
                  <c:v>3.51</c:v>
                </c:pt>
                <c:pt idx="6">
                  <c:v>0.65</c:v>
                </c:pt>
                <c:pt idx="7">
                  <c:v>-0.59</c:v>
                </c:pt>
                <c:pt idx="8">
                  <c:v>-2.88</c:v>
                </c:pt>
                <c:pt idx="9">
                  <c:v>-1.32</c:v>
                </c:pt>
                <c:pt idx="10">
                  <c:v>1</c:v>
                </c:pt>
                <c:pt idx="11">
                  <c:v>-4.88</c:v>
                </c:pt>
                <c:pt idx="12">
                  <c:v>-0.33</c:v>
                </c:pt>
                <c:pt idx="13">
                  <c:v>2.89</c:v>
                </c:pt>
              </c:numCache>
            </c:numRef>
          </c:val>
          <c:extLst>
            <c:ext xmlns:c16="http://schemas.microsoft.com/office/drawing/2014/chart" uri="{C3380CC4-5D6E-409C-BE32-E72D297353CC}">
              <c16:uniqueId val="{00000000-66C0-4B5A-BC56-64709F53DB66}"/>
            </c:ext>
          </c:extLst>
        </c:ser>
        <c:dLbls>
          <c:showLegendKey val="0"/>
          <c:showVal val="0"/>
          <c:showCatName val="0"/>
          <c:showSerName val="0"/>
          <c:showPercent val="0"/>
          <c:showBubbleSize val="0"/>
        </c:dLbls>
        <c:gapWidth val="100"/>
        <c:overlap val="-24"/>
        <c:axId val="381603912"/>
        <c:axId val="381604304"/>
      </c:barChart>
      <c:catAx>
        <c:axId val="381603912"/>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604304"/>
        <c:crosses val="autoZero"/>
        <c:auto val="1"/>
        <c:lblAlgn val="ctr"/>
        <c:lblOffset val="100"/>
        <c:noMultiLvlLbl val="0"/>
      </c:catAx>
      <c:valAx>
        <c:axId val="38160430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6039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8B7D-4158-BB65-85B1B56BA2B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8B7D-4158-BB65-85B1B56BA2B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8B7D-4158-BB65-85B1B56BA2B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8B7D-4158-BB65-85B1B56BA2B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8B7D-4158-BB65-85B1B56BA2B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8B7D-4158-BB65-85B1B56BA2B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8B7D-4158-BB65-85B1B56BA2B7}"/>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8B7D-4158-BB65-85B1B56BA2B7}"/>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8B7D-4158-BB65-85B1B56BA2B7}"/>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8B7D-4158-BB65-85B1B56BA2B7}"/>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8B7D-4158-BB65-85B1B56BA2B7}"/>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8B7D-4158-BB65-85B1B56BA2B7}"/>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8B7D-4158-BB65-85B1B56BA2B7}"/>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8B7D-4158-BB65-85B1B56BA2B7}"/>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8B7D-4158-BB65-85B1B56BA2B7}"/>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8B7D-4158-BB65-85B1B56BA2B7}"/>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8B7D-4158-BB65-85B1B56BA2B7}"/>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8B7D-4158-BB65-85B1B56BA2B7}"/>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8B7D-4158-BB65-85B1B56BA2B7}"/>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8B7D-4158-BB65-85B1B56BA2B7}"/>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8B7D-4158-BB65-85B1B56BA2B7}"/>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8B7D-4158-BB65-85B1B56BA2B7}"/>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8B7D-4158-BB65-85B1B56BA2B7}"/>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8B7D-4158-BB65-85B1B56BA2B7}"/>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8B7D-4158-BB65-85B1B56BA2B7}"/>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8B7D-4158-BB65-85B1B56BA2B7}"/>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8B7D-4158-BB65-85B1B56BA2B7}"/>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8B7D-4158-BB65-85B1B56BA2B7}"/>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8B7D-4158-BB65-85B1B56BA2B7}"/>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8B7D-4158-BB65-85B1B56BA2B7}"/>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8B7D-4158-BB65-85B1B56BA2B7}"/>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8B7D-4158-BB65-85B1B56BA2B7}"/>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8B7D-4158-BB65-85B1B56BA2B7}"/>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8B7D-4158-BB65-85B1B56BA2B7}"/>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8B7D-4158-BB65-85B1B56BA2B7}"/>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B7D-4158-BB65-85B1B56BA2B7}"/>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B7D-4158-BB65-85B1B56BA2B7}"/>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B7D-4158-BB65-85B1B56BA2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17491</c:v>
                </c:pt>
                <c:pt idx="1">
                  <c:v>2075</c:v>
                </c:pt>
                <c:pt idx="2">
                  <c:v>2982</c:v>
                </c:pt>
                <c:pt idx="3">
                  <c:v>28719</c:v>
                </c:pt>
                <c:pt idx="4">
                  <c:v>1639</c:v>
                </c:pt>
                <c:pt idx="5">
                  <c:v>10632</c:v>
                </c:pt>
                <c:pt idx="6">
                  <c:v>988</c:v>
                </c:pt>
                <c:pt idx="7">
                  <c:v>1560</c:v>
                </c:pt>
                <c:pt idx="8">
                  <c:v>18708</c:v>
                </c:pt>
                <c:pt idx="9">
                  <c:v>1949</c:v>
                </c:pt>
                <c:pt idx="10">
                  <c:v>7844</c:v>
                </c:pt>
                <c:pt idx="11">
                  <c:v>7592</c:v>
                </c:pt>
                <c:pt idx="12">
                  <c:v>7527</c:v>
                </c:pt>
                <c:pt idx="13">
                  <c:v>57793</c:v>
                </c:pt>
                <c:pt idx="14">
                  <c:v>3352</c:v>
                </c:pt>
                <c:pt idx="15">
                  <c:v>14937</c:v>
                </c:pt>
                <c:pt idx="16">
                  <c:v>8874</c:v>
                </c:pt>
                <c:pt idx="17">
                  <c:v>13213</c:v>
                </c:pt>
                <c:pt idx="18">
                  <c:v>6967</c:v>
                </c:pt>
                <c:pt idx="19">
                  <c:v>1746</c:v>
                </c:pt>
                <c:pt idx="20">
                  <c:v>7953</c:v>
                </c:pt>
                <c:pt idx="21">
                  <c:v>70996</c:v>
                </c:pt>
                <c:pt idx="22">
                  <c:v>5442</c:v>
                </c:pt>
                <c:pt idx="23">
                  <c:v>3498</c:v>
                </c:pt>
                <c:pt idx="24">
                  <c:v>3308</c:v>
                </c:pt>
                <c:pt idx="25">
                  <c:v>1575</c:v>
                </c:pt>
                <c:pt idx="26">
                  <c:v>8648</c:v>
                </c:pt>
                <c:pt idx="27" formatCode="General">
                  <c:v>951</c:v>
                </c:pt>
                <c:pt idx="28">
                  <c:v>4496</c:v>
                </c:pt>
                <c:pt idx="29">
                  <c:v>3166</c:v>
                </c:pt>
                <c:pt idx="30" formatCode="General">
                  <c:v>628</c:v>
                </c:pt>
              </c:numCache>
            </c:numRef>
          </c:val>
          <c:extLst>
            <c:ext xmlns:c16="http://schemas.microsoft.com/office/drawing/2014/chart" uri="{C3380CC4-5D6E-409C-BE32-E72D297353CC}">
              <c16:uniqueId val="{0000003E-8B7D-4158-BB65-85B1B56BA2B7}"/>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-0.8193186718413108</c:v>
                </c:pt>
                <c:pt idx="1">
                  <c:v>1.1363636363636365</c:v>
                </c:pt>
                <c:pt idx="2">
                  <c:v>-0.29286252196468915</c:v>
                </c:pt>
                <c:pt idx="3">
                  <c:v>0</c:v>
                </c:pt>
                <c:pt idx="4">
                  <c:v>0.18944519621109607</c:v>
                </c:pt>
                <c:pt idx="5">
                  <c:v>-0.92131932927952831</c:v>
                </c:pt>
                <c:pt idx="6">
                  <c:v>-0.37443208522638255</c:v>
                </c:pt>
                <c:pt idx="7">
                  <c:v>2.1442838679356124</c:v>
                </c:pt>
                <c:pt idx="8">
                  <c:v>-0.52180743622353565</c:v>
                </c:pt>
                <c:pt idx="9">
                  <c:v>1.8584420719652037</c:v>
                </c:pt>
                <c:pt idx="10">
                  <c:v>0.37549870922318707</c:v>
                </c:pt>
                <c:pt idx="11">
                  <c:v>-0.79072219293621504</c:v>
                </c:pt>
                <c:pt idx="12">
                  <c:v>1.0850819200919803</c:v>
                </c:pt>
                <c:pt idx="13">
                  <c:v>4.9373896966131605</c:v>
                </c:pt>
                <c:pt idx="14">
                  <c:v>-0.34796156842378601</c:v>
                </c:pt>
                <c:pt idx="15">
                  <c:v>41.947396186600344</c:v>
                </c:pt>
                <c:pt idx="16">
                  <c:v>1.3571644956073916</c:v>
                </c:pt>
                <c:pt idx="17">
                  <c:v>2.278010227801023</c:v>
                </c:pt>
                <c:pt idx="18">
                  <c:v>1.3050271114787244</c:v>
                </c:pt>
                <c:pt idx="19">
                  <c:v>0.57447681575707832</c:v>
                </c:pt>
                <c:pt idx="20">
                  <c:v>-3.4482758620689653</c:v>
                </c:pt>
              </c:numCache>
            </c:numRef>
          </c:val>
          <c:extLst>
            <c:ext xmlns:c16="http://schemas.microsoft.com/office/drawing/2014/chart" uri="{C3380CC4-5D6E-409C-BE32-E72D297353CC}">
              <c16:uniqueId val="{00000000-CCF3-4F3E-8B8A-5DD273817C2A}"/>
            </c:ext>
          </c:extLst>
        </c:ser>
        <c:dLbls>
          <c:showLegendKey val="0"/>
          <c:showVal val="0"/>
          <c:showCatName val="0"/>
          <c:showSerName val="0"/>
          <c:showPercent val="0"/>
          <c:showBubbleSize val="0"/>
        </c:dLbls>
        <c:gapWidth val="100"/>
        <c:overlap val="-24"/>
        <c:axId val="381598032"/>
        <c:axId val="381599208"/>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CCF3-4F3E-8B8A-5DD273817C2A}"/>
                  </c:ext>
                </c:extLst>
              </c15:ser>
            </c15:filteredBarSeries>
          </c:ext>
        </c:extLst>
      </c:barChart>
      <c:catAx>
        <c:axId val="38159803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81599208"/>
        <c:crosses val="autoZero"/>
        <c:auto val="1"/>
        <c:lblAlgn val="ctr"/>
        <c:lblOffset val="100"/>
        <c:noMultiLvlLbl val="0"/>
      </c:catAx>
      <c:valAx>
        <c:axId val="381599208"/>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15980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Septiembre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TURISMO_2!$E$12</c:f>
              <c:numCache>
                <c:formatCode>#,##0_);\(#,##0\)</c:formatCode>
                <c:ptCount val="1"/>
                <c:pt idx="0">
                  <c:v>3489406</c:v>
                </c:pt>
              </c:numCache>
            </c:numRef>
          </c:val>
          <c:extLst>
            <c:ext xmlns:c16="http://schemas.microsoft.com/office/drawing/2014/chart" uri="{C3380CC4-5D6E-409C-BE32-E72D297353CC}">
              <c16:uniqueId val="{00000000-81E1-4CF0-90A6-4C25FF448171}"/>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TURISMO_2!$F$12</c:f>
              <c:numCache>
                <c:formatCode>#,##0_);\(#,##0\)</c:formatCode>
                <c:ptCount val="1"/>
                <c:pt idx="0">
                  <c:v>534743</c:v>
                </c:pt>
              </c:numCache>
            </c:numRef>
          </c:val>
          <c:extLst>
            <c:ext xmlns:c16="http://schemas.microsoft.com/office/drawing/2014/chart" uri="{C3380CC4-5D6E-409C-BE32-E72D297353CC}">
              <c16:uniqueId val="{00000001-81E1-4CF0-90A6-4C25FF448171}"/>
            </c:ext>
          </c:extLst>
        </c:ser>
        <c:dLbls>
          <c:dLblPos val="inEnd"/>
          <c:showLegendKey val="0"/>
          <c:showVal val="1"/>
          <c:showCatName val="0"/>
          <c:showSerName val="0"/>
          <c:showPercent val="0"/>
          <c:showBubbleSize val="0"/>
        </c:dLbls>
        <c:gapWidth val="164"/>
        <c:overlap val="-35"/>
        <c:axId val="378052480"/>
        <c:axId val="378050520"/>
      </c:barChart>
      <c:catAx>
        <c:axId val="378052480"/>
        <c:scaling>
          <c:orientation val="minMax"/>
        </c:scaling>
        <c:delete val="1"/>
        <c:axPos val="b"/>
        <c:numFmt formatCode="General" sourceLinked="1"/>
        <c:majorTickMark val="none"/>
        <c:minorTickMark val="none"/>
        <c:tickLblPos val="nextTo"/>
        <c:crossAx val="378050520"/>
        <c:crosses val="autoZero"/>
        <c:auto val="1"/>
        <c:lblAlgn val="ctr"/>
        <c:lblOffset val="100"/>
        <c:noMultiLvlLbl val="0"/>
      </c:catAx>
      <c:valAx>
        <c:axId val="378050520"/>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8052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Septiembre 2020</a:t>
            </a: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Septiembre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A11-4F63-A39D-DF5F5B1AD7A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2A11-4F63-A39D-DF5F5B1AD7A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2A11-4F63-A39D-DF5F5B1AD7A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2A11-4F63-A39D-DF5F5B1AD7A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2A11-4F63-A39D-DF5F5B1AD7A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2A11-4F63-A39D-DF5F5B1AD7A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2A11-4F63-A39D-DF5F5B1AD7A7}"/>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2A11-4F63-A39D-DF5F5B1AD7A7}"/>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2A11-4F63-A39D-DF5F5B1AD7A7}"/>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2A11-4F63-A39D-DF5F5B1AD7A7}"/>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11-4F63-A39D-DF5F5B1AD7A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990</c:v>
                </c:pt>
                <c:pt idx="1">
                  <c:v>1292</c:v>
                </c:pt>
                <c:pt idx="2">
                  <c:v>2347</c:v>
                </c:pt>
                <c:pt idx="3">
                  <c:v>21371</c:v>
                </c:pt>
              </c:numCache>
            </c:numRef>
          </c:val>
          <c:extLst>
            <c:ext xmlns:c16="http://schemas.microsoft.com/office/drawing/2014/chart" uri="{C3380CC4-5D6E-409C-BE32-E72D297353CC}">
              <c16:uniqueId val="{00000014-2A11-4F63-A39D-DF5F5B1AD7A7}"/>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Septiembre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6523</c:v>
                </c:pt>
                <c:pt idx="1">
                  <c:v>1447</c:v>
                </c:pt>
                <c:pt idx="2">
                  <c:v>4502</c:v>
                </c:pt>
                <c:pt idx="3">
                  <c:v>419</c:v>
                </c:pt>
                <c:pt idx="4">
                  <c:v>313</c:v>
                </c:pt>
                <c:pt idx="5">
                  <c:v>757</c:v>
                </c:pt>
                <c:pt idx="6">
                  <c:v>1729</c:v>
                </c:pt>
                <c:pt idx="7">
                  <c:v>1343</c:v>
                </c:pt>
                <c:pt idx="8">
                  <c:v>0</c:v>
                </c:pt>
                <c:pt idx="9">
                  <c:v>593</c:v>
                </c:pt>
                <c:pt idx="10">
                  <c:v>963</c:v>
                </c:pt>
                <c:pt idx="11">
                  <c:v>635</c:v>
                </c:pt>
                <c:pt idx="12">
                  <c:v>1622</c:v>
                </c:pt>
                <c:pt idx="13">
                  <c:v>520</c:v>
                </c:pt>
                <c:pt idx="14">
                  <c:v>5</c:v>
                </c:pt>
              </c:numCache>
            </c:numRef>
          </c:val>
          <c:extLst>
            <c:ext xmlns:c16="http://schemas.microsoft.com/office/drawing/2014/chart" uri="{C3380CC4-5D6E-409C-BE32-E72D297353CC}">
              <c16:uniqueId val="{00000000-9FF9-4CF7-A377-66C05094F5DE}"/>
            </c:ext>
          </c:extLst>
        </c:ser>
        <c:dLbls>
          <c:showLegendKey val="0"/>
          <c:showVal val="0"/>
          <c:showCatName val="0"/>
          <c:showSerName val="0"/>
          <c:showPercent val="0"/>
          <c:showBubbleSize val="0"/>
        </c:dLbls>
        <c:gapWidth val="100"/>
        <c:axId val="381600384"/>
        <c:axId val="382572832"/>
      </c:barChart>
      <c:catAx>
        <c:axId val="38160038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82572832"/>
        <c:crosses val="autoZero"/>
        <c:auto val="1"/>
        <c:lblAlgn val="ctr"/>
        <c:lblOffset val="100"/>
        <c:noMultiLvlLbl val="0"/>
      </c:catAx>
      <c:valAx>
        <c:axId val="382572832"/>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16003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Octubre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298</c:v>
                </c:pt>
                <c:pt idx="1">
                  <c:v>44</c:v>
                </c:pt>
                <c:pt idx="2">
                  <c:v>8</c:v>
                </c:pt>
                <c:pt idx="3">
                  <c:v>348</c:v>
                </c:pt>
                <c:pt idx="4">
                  <c:v>1746</c:v>
                </c:pt>
                <c:pt idx="5">
                  <c:v>79</c:v>
                </c:pt>
                <c:pt idx="6">
                  <c:v>270</c:v>
                </c:pt>
                <c:pt idx="7">
                  <c:v>17</c:v>
                </c:pt>
                <c:pt idx="8">
                  <c:v>190</c:v>
                </c:pt>
                <c:pt idx="9">
                  <c:v>7</c:v>
                </c:pt>
                <c:pt idx="10">
                  <c:v>18</c:v>
                </c:pt>
                <c:pt idx="11">
                  <c:v>465</c:v>
                </c:pt>
              </c:numCache>
            </c:numRef>
          </c:val>
          <c:extLst>
            <c:ext xmlns:c16="http://schemas.microsoft.com/office/drawing/2014/chart" uri="{C3380CC4-5D6E-409C-BE32-E72D297353CC}">
              <c16:uniqueId val="{00000000-C390-42B3-A8F4-C481C5571685}"/>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2194</c:v>
                </c:pt>
                <c:pt idx="1">
                  <c:v>312</c:v>
                </c:pt>
                <c:pt idx="2">
                  <c:v>338</c:v>
                </c:pt>
                <c:pt idx="3">
                  <c:v>7602</c:v>
                </c:pt>
                <c:pt idx="4">
                  <c:v>13948</c:v>
                </c:pt>
                <c:pt idx="5">
                  <c:v>838</c:v>
                </c:pt>
                <c:pt idx="6">
                  <c:v>744</c:v>
                </c:pt>
                <c:pt idx="7">
                  <c:v>558</c:v>
                </c:pt>
                <c:pt idx="8">
                  <c:v>913</c:v>
                </c:pt>
                <c:pt idx="9">
                  <c:v>86</c:v>
                </c:pt>
                <c:pt idx="10">
                  <c:v>147</c:v>
                </c:pt>
                <c:pt idx="11">
                  <c:v>1643</c:v>
                </c:pt>
              </c:numCache>
            </c:numRef>
          </c:val>
          <c:extLst>
            <c:ext xmlns:c16="http://schemas.microsoft.com/office/drawing/2014/chart" uri="{C3380CC4-5D6E-409C-BE32-E72D297353CC}">
              <c16:uniqueId val="{00000001-C390-42B3-A8F4-C481C5571685}"/>
            </c:ext>
          </c:extLst>
        </c:ser>
        <c:dLbls>
          <c:showLegendKey val="0"/>
          <c:showVal val="0"/>
          <c:showCatName val="0"/>
          <c:showSerName val="0"/>
          <c:showPercent val="0"/>
          <c:showBubbleSize val="0"/>
        </c:dLbls>
        <c:gapWidth val="182"/>
        <c:axId val="378050912"/>
        <c:axId val="378051304"/>
      </c:barChart>
      <c:catAx>
        <c:axId val="378050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051304"/>
        <c:crosses val="autoZero"/>
        <c:auto val="1"/>
        <c:lblAlgn val="ctr"/>
        <c:lblOffset val="100"/>
        <c:noMultiLvlLbl val="0"/>
      </c:catAx>
      <c:valAx>
        <c:axId val="3780513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05091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Septiembre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26B6-4044-B4CB-11643CDFEC8A}"/>
              </c:ext>
            </c:extLst>
          </c:dPt>
          <c:dPt>
            <c:idx val="1"/>
            <c:bubble3D val="0"/>
            <c:spPr>
              <a:solidFill>
                <a:srgbClr val="ED7D31"/>
              </a:solidFill>
              <a:ln w="25400">
                <a:noFill/>
              </a:ln>
            </c:spPr>
            <c:extLst>
              <c:ext xmlns:c16="http://schemas.microsoft.com/office/drawing/2014/chart" uri="{C3380CC4-5D6E-409C-BE32-E72D297353CC}">
                <c16:uniqueId val="{00000003-26B6-4044-B4CB-11643CDFEC8A}"/>
              </c:ext>
            </c:extLst>
          </c:dPt>
          <c:dPt>
            <c:idx val="2"/>
            <c:bubble3D val="0"/>
            <c:spPr>
              <a:solidFill>
                <a:srgbClr val="A5A5A5"/>
              </a:solidFill>
              <a:ln w="25400">
                <a:noFill/>
              </a:ln>
            </c:spPr>
            <c:extLst>
              <c:ext xmlns:c16="http://schemas.microsoft.com/office/drawing/2014/chart" uri="{C3380CC4-5D6E-409C-BE32-E72D297353CC}">
                <c16:uniqueId val="{00000005-26B6-4044-B4CB-11643CDFEC8A}"/>
              </c:ext>
            </c:extLst>
          </c:dPt>
          <c:dPt>
            <c:idx val="3"/>
            <c:bubble3D val="0"/>
            <c:spPr>
              <a:solidFill>
                <a:srgbClr val="FFC000"/>
              </a:solidFill>
              <a:ln w="25400">
                <a:noFill/>
              </a:ln>
            </c:spPr>
            <c:extLst>
              <c:ext xmlns:c16="http://schemas.microsoft.com/office/drawing/2014/chart" uri="{C3380CC4-5D6E-409C-BE32-E72D297353CC}">
                <c16:uniqueId val="{00000007-26B6-4044-B4CB-11643CDFEC8A}"/>
              </c:ext>
            </c:extLst>
          </c:dPt>
          <c:dPt>
            <c:idx val="4"/>
            <c:bubble3D val="0"/>
            <c:spPr>
              <a:solidFill>
                <a:srgbClr val="4472C4"/>
              </a:solidFill>
              <a:ln w="25400">
                <a:noFill/>
              </a:ln>
            </c:spPr>
            <c:extLst>
              <c:ext xmlns:c16="http://schemas.microsoft.com/office/drawing/2014/chart" uri="{C3380CC4-5D6E-409C-BE32-E72D297353CC}">
                <c16:uniqueId val="{00000009-26B6-4044-B4CB-11643CDFEC8A}"/>
              </c:ext>
            </c:extLst>
          </c:dPt>
          <c:dPt>
            <c:idx val="5"/>
            <c:bubble3D val="0"/>
            <c:spPr>
              <a:solidFill>
                <a:srgbClr val="70AD47"/>
              </a:solidFill>
              <a:ln w="25400">
                <a:noFill/>
              </a:ln>
            </c:spPr>
            <c:extLst>
              <c:ext xmlns:c16="http://schemas.microsoft.com/office/drawing/2014/chart" uri="{C3380CC4-5D6E-409C-BE32-E72D297353CC}">
                <c16:uniqueId val="{0000000B-26B6-4044-B4CB-11643CDFEC8A}"/>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26B6-4044-B4CB-11643CDFEC8A}"/>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26B6-4044-B4CB-11643CDFEC8A}"/>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26B6-4044-B4CB-11643CDFEC8A}"/>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26B6-4044-B4CB-11643CDFEC8A}"/>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21906</c:v>
                </c:pt>
                <c:pt idx="1">
                  <c:v>31283</c:v>
                </c:pt>
                <c:pt idx="2">
                  <c:v>1</c:v>
                </c:pt>
                <c:pt idx="3">
                  <c:v>6357</c:v>
                </c:pt>
                <c:pt idx="4">
                  <c:v>1069</c:v>
                </c:pt>
                <c:pt idx="5">
                  <c:v>2427</c:v>
                </c:pt>
                <c:pt idx="6">
                  <c:v>1022</c:v>
                </c:pt>
                <c:pt idx="7">
                  <c:v>2176</c:v>
                </c:pt>
                <c:pt idx="8">
                  <c:v>1529</c:v>
                </c:pt>
                <c:pt idx="9">
                  <c:v>3860</c:v>
                </c:pt>
              </c:numCache>
            </c:numRef>
          </c:val>
          <c:extLst>
            <c:ext xmlns:c16="http://schemas.microsoft.com/office/drawing/2014/chart" uri="{C3380CC4-5D6E-409C-BE32-E72D297353CC}">
              <c16:uniqueId val="{00000014-26B6-4044-B4CB-11643CDFEC8A}"/>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Septiembre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A1D-4EA7-99AA-605E4C0DF729}"/>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FA1D-4EA7-99AA-605E4C0DF72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FA1D-4EA7-99AA-605E4C0DF729}"/>
              </c:ext>
            </c:extLst>
          </c:dPt>
          <c:dPt>
            <c:idx val="3"/>
            <c:bubble3D val="0"/>
            <c:spPr>
              <a:solidFill>
                <a:srgbClr val="FFC000"/>
              </a:solidFill>
              <a:ln>
                <a:noFill/>
              </a:ln>
              <a:effectLst/>
            </c:spPr>
            <c:extLst>
              <c:ext xmlns:c16="http://schemas.microsoft.com/office/drawing/2014/chart" uri="{C3380CC4-5D6E-409C-BE32-E72D297353CC}">
                <c16:uniqueId val="{00000007-FA1D-4EA7-99AA-605E4C0DF729}"/>
              </c:ext>
            </c:extLst>
          </c:dPt>
          <c:dPt>
            <c:idx val="4"/>
            <c:bubble3D val="0"/>
            <c:spPr>
              <a:solidFill>
                <a:srgbClr val="92D050"/>
              </a:solidFill>
              <a:ln>
                <a:noFill/>
              </a:ln>
              <a:effectLst/>
            </c:spPr>
            <c:extLst>
              <c:ext xmlns:c16="http://schemas.microsoft.com/office/drawing/2014/chart" uri="{C3380CC4-5D6E-409C-BE32-E72D297353CC}">
                <c16:uniqueId val="{00000009-FA1D-4EA7-99AA-605E4C0DF729}"/>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FA1D-4EA7-99AA-605E4C0DF729}"/>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FA1D-4EA7-99AA-605E4C0DF729}"/>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FA1D-4EA7-99AA-605E4C0DF729}"/>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FA1D-4EA7-99AA-605E4C0DF729}"/>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FA1D-4EA7-99AA-605E4C0DF729}"/>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402</c:v>
                </c:pt>
                <c:pt idx="1">
                  <c:v>4100</c:v>
                </c:pt>
                <c:pt idx="2" formatCode="General">
                  <c:v>0</c:v>
                </c:pt>
                <c:pt idx="3" formatCode="General">
                  <c:v>708</c:v>
                </c:pt>
                <c:pt idx="4" formatCode="General">
                  <c:v>55</c:v>
                </c:pt>
                <c:pt idx="5" formatCode="General">
                  <c:v>41</c:v>
                </c:pt>
                <c:pt idx="6" formatCode="General">
                  <c:v>87</c:v>
                </c:pt>
                <c:pt idx="7" formatCode="General">
                  <c:v>164</c:v>
                </c:pt>
                <c:pt idx="8" formatCode="General">
                  <c:v>92</c:v>
                </c:pt>
                <c:pt idx="9" formatCode="General">
                  <c:v>388</c:v>
                </c:pt>
              </c:numCache>
            </c:numRef>
          </c:val>
          <c:extLst>
            <c:ext xmlns:c16="http://schemas.microsoft.com/office/drawing/2014/chart" uri="{C3380CC4-5D6E-409C-BE32-E72D297353CC}">
              <c16:uniqueId val="{00000014-FA1D-4EA7-99AA-605E4C0DF729}"/>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Junio</c:v>
                </c:pt>
                <c:pt idx="1">
                  <c:v>      2018 Julio</c:v>
                </c:pt>
                <c:pt idx="2">
                  <c:v>      2018 Agosto</c:v>
                </c:pt>
                <c:pt idx="3">
                  <c:v>      2018 Septiembre</c:v>
                </c:pt>
                <c:pt idx="4">
                  <c:v>      2018 Octubre</c:v>
                </c:pt>
                <c:pt idx="5">
                  <c:v>      2018 Noviembre</c:v>
                </c:pt>
                <c:pt idx="6">
                  <c:v>      2018 Diciembre</c:v>
                </c:pt>
                <c:pt idx="7">
                  <c:v>      2019 Enero</c:v>
                </c:pt>
                <c:pt idx="8">
                  <c:v>      2019 Febrero</c:v>
                </c:pt>
                <c:pt idx="9">
                  <c:v>      2019 Marzo</c:v>
                </c:pt>
                <c:pt idx="10">
                  <c:v>      2019 Abril</c:v>
                </c:pt>
                <c:pt idx="11">
                  <c:v>      2019 Mayo</c:v>
                </c:pt>
                <c:pt idx="12">
                  <c:v>      2019 Junio</c:v>
                </c:pt>
                <c:pt idx="13">
                  <c:v>      2019 Julio</c:v>
                </c:pt>
                <c:pt idx="14">
                  <c:v>      2019 Agosto</c:v>
                </c:pt>
                <c:pt idx="15">
                  <c:v>      2019 Septiembre</c:v>
                </c:pt>
                <c:pt idx="16">
                  <c:v>      2019 Octubre</c:v>
                </c:pt>
                <c:pt idx="17">
                  <c:v>      2019 Noviembre</c:v>
                </c:pt>
                <c:pt idx="18">
                  <c:v>      2019 Diciembre</c:v>
                </c:pt>
                <c:pt idx="19">
                  <c:v>      2020 Enero</c:v>
                </c:pt>
                <c:pt idx="20">
                  <c:v>      2020 Febrero</c:v>
                </c:pt>
                <c:pt idx="21">
                  <c:v>      2020 Marzo</c:v>
                </c:pt>
                <c:pt idx="22">
                  <c:v>      2020 Abril</c:v>
                </c:pt>
                <c:pt idx="23">
                  <c:v>      2020 Mayo</c:v>
                </c:pt>
                <c:pt idx="24">
                  <c:v>      2020 Junio</c:v>
                </c:pt>
                <c:pt idx="25">
                  <c:v>      2020 Julio</c:v>
                </c:pt>
                <c:pt idx="26">
                  <c:v>      2020 Agosto</c:v>
                </c:pt>
                <c:pt idx="27">
                  <c:v>      2020 Septiembre</c:v>
                </c:pt>
                <c:pt idx="28">
                  <c:v>      2020 Octubre</c:v>
                </c:pt>
              </c:strCache>
            </c:strRef>
          </c:cat>
          <c:val>
            <c:numRef>
              <c:f>TURISMO_3!$M$3:$M$31</c:f>
              <c:numCache>
                <c:formatCode>#,##0</c:formatCode>
                <c:ptCount val="29"/>
                <c:pt idx="0">
                  <c:v>13208</c:v>
                </c:pt>
                <c:pt idx="1">
                  <c:v>15586</c:v>
                </c:pt>
                <c:pt idx="2">
                  <c:v>14517</c:v>
                </c:pt>
                <c:pt idx="3">
                  <c:v>15417</c:v>
                </c:pt>
                <c:pt idx="4">
                  <c:v>16960</c:v>
                </c:pt>
                <c:pt idx="5">
                  <c:v>15465</c:v>
                </c:pt>
                <c:pt idx="6">
                  <c:v>11778</c:v>
                </c:pt>
                <c:pt idx="7">
                  <c:v>11896</c:v>
                </c:pt>
                <c:pt idx="8">
                  <c:v>10808</c:v>
                </c:pt>
                <c:pt idx="9">
                  <c:v>12784</c:v>
                </c:pt>
                <c:pt idx="10">
                  <c:v>12217</c:v>
                </c:pt>
                <c:pt idx="11">
                  <c:v>12455</c:v>
                </c:pt>
                <c:pt idx="12">
                  <c:v>13183</c:v>
                </c:pt>
                <c:pt idx="13">
                  <c:v>16770</c:v>
                </c:pt>
                <c:pt idx="14">
                  <c:v>14810</c:v>
                </c:pt>
                <c:pt idx="15">
                  <c:v>15522</c:v>
                </c:pt>
                <c:pt idx="16">
                  <c:v>15495</c:v>
                </c:pt>
                <c:pt idx="17">
                  <c:v>13563</c:v>
                </c:pt>
                <c:pt idx="18">
                  <c:v>13234</c:v>
                </c:pt>
                <c:pt idx="19">
                  <c:v>12224</c:v>
                </c:pt>
                <c:pt idx="20">
                  <c:v>11253</c:v>
                </c:pt>
                <c:pt idx="21">
                  <c:v>6636</c:v>
                </c:pt>
                <c:pt idx="22">
                  <c:v>604</c:v>
                </c:pt>
                <c:pt idx="23">
                  <c:v>788</c:v>
                </c:pt>
                <c:pt idx="24">
                  <c:v>2087</c:v>
                </c:pt>
                <c:pt idx="25">
                  <c:v>3688</c:v>
                </c:pt>
                <c:pt idx="26">
                  <c:v>3548</c:v>
                </c:pt>
                <c:pt idx="27">
                  <c:v>3913</c:v>
                </c:pt>
                <c:pt idx="28">
                  <c:v>3490</c:v>
                </c:pt>
              </c:numCache>
            </c:numRef>
          </c:val>
          <c:smooth val="0"/>
          <c:extLst>
            <c:ext xmlns:c16="http://schemas.microsoft.com/office/drawing/2014/chart" uri="{C3380CC4-5D6E-409C-BE32-E72D297353CC}">
              <c16:uniqueId val="{00000000-AE2F-4A15-9680-57A4D5910D7D}"/>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Junio</c:v>
                </c:pt>
                <c:pt idx="1">
                  <c:v>      2018 Julio</c:v>
                </c:pt>
                <c:pt idx="2">
                  <c:v>      2018 Agosto</c:v>
                </c:pt>
                <c:pt idx="3">
                  <c:v>      2018 Septiembre</c:v>
                </c:pt>
                <c:pt idx="4">
                  <c:v>      2018 Octubre</c:v>
                </c:pt>
                <c:pt idx="5">
                  <c:v>      2018 Noviembre</c:v>
                </c:pt>
                <c:pt idx="6">
                  <c:v>      2018 Diciembre</c:v>
                </c:pt>
                <c:pt idx="7">
                  <c:v>      2019 Enero</c:v>
                </c:pt>
                <c:pt idx="8">
                  <c:v>      2019 Febrero</c:v>
                </c:pt>
                <c:pt idx="9">
                  <c:v>      2019 Marzo</c:v>
                </c:pt>
                <c:pt idx="10">
                  <c:v>      2019 Abril</c:v>
                </c:pt>
                <c:pt idx="11">
                  <c:v>      2019 Mayo</c:v>
                </c:pt>
                <c:pt idx="12">
                  <c:v>      2019 Junio</c:v>
                </c:pt>
                <c:pt idx="13">
                  <c:v>      2019 Julio</c:v>
                </c:pt>
                <c:pt idx="14">
                  <c:v>      2019 Agosto</c:v>
                </c:pt>
                <c:pt idx="15">
                  <c:v>      2019 Septiembre</c:v>
                </c:pt>
                <c:pt idx="16">
                  <c:v>      2019 Octubre</c:v>
                </c:pt>
                <c:pt idx="17">
                  <c:v>      2019 Noviembre</c:v>
                </c:pt>
                <c:pt idx="18">
                  <c:v>      2019 Diciembre</c:v>
                </c:pt>
                <c:pt idx="19">
                  <c:v>      2020 Enero</c:v>
                </c:pt>
                <c:pt idx="20">
                  <c:v>      2020 Febrero</c:v>
                </c:pt>
                <c:pt idx="21">
                  <c:v>      2020 Marzo</c:v>
                </c:pt>
                <c:pt idx="22">
                  <c:v>      2020 Abril</c:v>
                </c:pt>
                <c:pt idx="23">
                  <c:v>      2020 Mayo</c:v>
                </c:pt>
                <c:pt idx="24">
                  <c:v>      2020 Junio</c:v>
                </c:pt>
                <c:pt idx="25">
                  <c:v>      2020 Julio</c:v>
                </c:pt>
                <c:pt idx="26">
                  <c:v>      2020 Agosto</c:v>
                </c:pt>
                <c:pt idx="27">
                  <c:v>      2020 Septiembre</c:v>
                </c:pt>
                <c:pt idx="28">
                  <c:v>      2020 Octubre</c:v>
                </c:pt>
              </c:strCache>
            </c:strRef>
          </c:cat>
          <c:val>
            <c:numRef>
              <c:f>TURISMO_3!$N$3:$N$31</c:f>
              <c:numCache>
                <c:formatCode>#,##0</c:formatCode>
                <c:ptCount val="29"/>
                <c:pt idx="0">
                  <c:v>20211</c:v>
                </c:pt>
                <c:pt idx="1">
                  <c:v>19898</c:v>
                </c:pt>
                <c:pt idx="2">
                  <c:v>20193</c:v>
                </c:pt>
                <c:pt idx="3">
                  <c:v>19657</c:v>
                </c:pt>
                <c:pt idx="4">
                  <c:v>19962</c:v>
                </c:pt>
                <c:pt idx="5">
                  <c:v>20257</c:v>
                </c:pt>
                <c:pt idx="6">
                  <c:v>20032</c:v>
                </c:pt>
                <c:pt idx="7">
                  <c:v>20223</c:v>
                </c:pt>
                <c:pt idx="8">
                  <c:v>20219</c:v>
                </c:pt>
                <c:pt idx="9">
                  <c:v>20279</c:v>
                </c:pt>
                <c:pt idx="10">
                  <c:v>20068</c:v>
                </c:pt>
                <c:pt idx="11">
                  <c:v>20321</c:v>
                </c:pt>
                <c:pt idx="12">
                  <c:v>20092</c:v>
                </c:pt>
                <c:pt idx="13">
                  <c:v>19991</c:v>
                </c:pt>
                <c:pt idx="14">
                  <c:v>20058</c:v>
                </c:pt>
                <c:pt idx="15">
                  <c:v>19935</c:v>
                </c:pt>
                <c:pt idx="16">
                  <c:v>20900</c:v>
                </c:pt>
                <c:pt idx="17">
                  <c:v>21055</c:v>
                </c:pt>
                <c:pt idx="18">
                  <c:v>20615</c:v>
                </c:pt>
                <c:pt idx="19">
                  <c:v>20933</c:v>
                </c:pt>
                <c:pt idx="20">
                  <c:v>20409</c:v>
                </c:pt>
                <c:pt idx="21">
                  <c:v>24951</c:v>
                </c:pt>
                <c:pt idx="22">
                  <c:v>29121</c:v>
                </c:pt>
                <c:pt idx="23">
                  <c:v>29874</c:v>
                </c:pt>
                <c:pt idx="24">
                  <c:v>29817</c:v>
                </c:pt>
                <c:pt idx="25">
                  <c:v>28751</c:v>
                </c:pt>
                <c:pt idx="26">
                  <c:v>28413</c:v>
                </c:pt>
                <c:pt idx="27">
                  <c:v>28199</c:v>
                </c:pt>
                <c:pt idx="28">
                  <c:v>29323</c:v>
                </c:pt>
              </c:numCache>
            </c:numRef>
          </c:val>
          <c:smooth val="0"/>
          <c:extLst>
            <c:ext xmlns:c16="http://schemas.microsoft.com/office/drawing/2014/chart" uri="{C3380CC4-5D6E-409C-BE32-E72D297353CC}">
              <c16:uniqueId val="{00000001-AE2F-4A15-9680-57A4D5910D7D}"/>
            </c:ext>
          </c:extLst>
        </c:ser>
        <c:dLbls>
          <c:showLegendKey val="0"/>
          <c:showVal val="0"/>
          <c:showCatName val="0"/>
          <c:showSerName val="0"/>
          <c:showPercent val="0"/>
          <c:showBubbleSize val="0"/>
        </c:dLbls>
        <c:axId val="378609104"/>
        <c:axId val="378607144"/>
        <c:axId val="338027536"/>
      </c:line3DChart>
      <c:catAx>
        <c:axId val="3786091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8607144"/>
        <c:crosses val="autoZero"/>
        <c:auto val="1"/>
        <c:lblAlgn val="ctr"/>
        <c:lblOffset val="100"/>
        <c:noMultiLvlLbl val="0"/>
      </c:catAx>
      <c:valAx>
        <c:axId val="378607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609104"/>
        <c:crosses val="autoZero"/>
        <c:crossBetween val="between"/>
      </c:valAx>
      <c:serAx>
        <c:axId val="338027536"/>
        <c:scaling>
          <c:orientation val="minMax"/>
        </c:scaling>
        <c:delete val="1"/>
        <c:axPos val="b"/>
        <c:majorTickMark val="out"/>
        <c:minorTickMark val="none"/>
        <c:tickLblPos val="nextTo"/>
        <c:crossAx val="37860714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EFDA-4F6B-B728-C9D8FF89A698}"/>
            </c:ext>
          </c:extLst>
        </c:ser>
        <c:dLbls>
          <c:showLegendKey val="0"/>
          <c:showVal val="0"/>
          <c:showCatName val="0"/>
          <c:showSerName val="0"/>
          <c:showPercent val="0"/>
          <c:showBubbleSize val="0"/>
        </c:dLbls>
        <c:gapWidth val="150"/>
        <c:axId val="378610672"/>
        <c:axId val="378611456"/>
      </c:barChart>
      <c:catAx>
        <c:axId val="37861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8611456"/>
        <c:crosses val="autoZero"/>
        <c:auto val="1"/>
        <c:lblAlgn val="ctr"/>
        <c:lblOffset val="100"/>
        <c:noMultiLvlLbl val="0"/>
      </c:catAx>
      <c:valAx>
        <c:axId val="378611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861067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7</xdr:col>
      <xdr:colOff>35719</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445292</xdr:colOff>
      <xdr:row>15</xdr:row>
      <xdr:rowOff>1564481</xdr:rowOff>
    </xdr:from>
    <xdr:to>
      <xdr:col>18</xdr:col>
      <xdr:colOff>597693</xdr:colOff>
      <xdr:row>60</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52</xdr:row>
      <xdr:rowOff>14287</xdr:rowOff>
    </xdr:from>
    <xdr:to>
      <xdr:col>5</xdr:col>
      <xdr:colOff>386173</xdr:colOff>
      <xdr:row>58</xdr:row>
      <xdr:rowOff>50007</xdr:rowOff>
    </xdr:to>
    <xdr:grpSp>
      <xdr:nvGrpSpPr>
        <xdr:cNvPr id="3" name="Grupo 2">
          <a:hlinkClick xmlns:r="http://schemas.openxmlformats.org/officeDocument/2006/relationships" r:id="rId2" tooltip="VOLVER AL ÍNDICE"/>
        </xdr:cNvPr>
        <xdr:cNvGrpSpPr/>
      </xdr:nvGrpSpPr>
      <xdr:grpSpPr>
        <a:xfrm>
          <a:off x="5753101" y="121110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309560</xdr:colOff>
      <xdr:row>3</xdr:row>
      <xdr:rowOff>71437</xdr:rowOff>
    </xdr:from>
    <xdr:to>
      <xdr:col>17</xdr:col>
      <xdr:colOff>369092</xdr:colOff>
      <xdr:row>15</xdr:row>
      <xdr:rowOff>857906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15</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43</xdr:row>
      <xdr:rowOff>166689</xdr:rowOff>
    </xdr:from>
    <xdr:to>
      <xdr:col>12</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0084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17</xdr:row>
      <xdr:rowOff>27384</xdr:rowOff>
    </xdr:from>
    <xdr:to>
      <xdr:col>18</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70585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643812"/>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19</xdr:row>
      <xdr:rowOff>51954</xdr:rowOff>
    </xdr:from>
    <xdr:to>
      <xdr:col>6</xdr:col>
      <xdr:colOff>636443</xdr:colOff>
      <xdr:row>40</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19</xdr:row>
      <xdr:rowOff>54551</xdr:rowOff>
    </xdr:from>
    <xdr:to>
      <xdr:col>12</xdr:col>
      <xdr:colOff>736889</xdr:colOff>
      <xdr:row>36</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6</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55</xdr:row>
      <xdr:rowOff>169333</xdr:rowOff>
    </xdr:from>
    <xdr:to>
      <xdr:col>7</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6008688"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26</xdr:row>
      <xdr:rowOff>35719</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881063</xdr:colOff>
      <xdr:row>44</xdr:row>
      <xdr:rowOff>134540</xdr:rowOff>
    </xdr:from>
    <xdr:to>
      <xdr:col>24</xdr:col>
      <xdr:colOff>83344</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761999</xdr:colOff>
      <xdr:row>20</xdr:row>
      <xdr:rowOff>15478</xdr:rowOff>
    </xdr:from>
    <xdr:to>
      <xdr:col>16</xdr:col>
      <xdr:colOff>916781</xdr:colOff>
      <xdr:row>38</xdr:row>
      <xdr:rowOff>11907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631032</xdr:colOff>
      <xdr:row>55</xdr:row>
      <xdr:rowOff>3798095</xdr:rowOff>
    </xdr:from>
    <xdr:to>
      <xdr:col>8</xdr:col>
      <xdr:colOff>671923</xdr:colOff>
      <xdr:row>62</xdr:row>
      <xdr:rowOff>3</xdr:rowOff>
    </xdr:to>
    <xdr:grpSp>
      <xdr:nvGrpSpPr>
        <xdr:cNvPr id="5" name="Grupo 4">
          <a:hlinkClick xmlns:r="http://schemas.openxmlformats.org/officeDocument/2006/relationships" r:id="rId4" tooltip="VOLVER AL ÍNDICE"/>
        </xdr:cNvPr>
        <xdr:cNvGrpSpPr/>
      </xdr:nvGrpSpPr>
      <xdr:grpSpPr>
        <a:xfrm>
          <a:off x="5965032" y="14501814"/>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R23" sqref="R23"/>
    </sheetView>
  </sheetViews>
  <sheetFormatPr baseColWidth="10" defaultRowHeight="15"/>
  <cols>
    <col min="1" max="1" width="26.5703125" style="183" customWidth="1"/>
    <col min="2" max="16384" width="11.42578125" style="183"/>
  </cols>
  <sheetData>
    <row r="1" spans="1:16" ht="45.75" customHeight="1">
      <c r="A1" s="396"/>
      <c r="B1" s="396"/>
      <c r="C1" s="396"/>
      <c r="D1" s="396"/>
      <c r="E1" s="396"/>
      <c r="F1" s="396"/>
      <c r="G1" s="396"/>
      <c r="H1" s="396"/>
      <c r="I1" s="396"/>
      <c r="J1" s="396"/>
      <c r="K1" s="396"/>
      <c r="L1" s="396"/>
      <c r="M1" s="396"/>
      <c r="N1" s="396"/>
      <c r="O1" s="396"/>
      <c r="P1" s="396"/>
    </row>
    <row r="2" spans="1:16" ht="24.95" customHeight="1">
      <c r="A2" s="184" t="s">
        <v>556</v>
      </c>
      <c r="B2" s="187" t="s">
        <v>498</v>
      </c>
      <c r="C2" s="185"/>
      <c r="D2" s="186"/>
      <c r="E2" s="186"/>
      <c r="F2" s="186"/>
      <c r="G2" s="186"/>
      <c r="H2" s="186"/>
      <c r="I2" s="186"/>
      <c r="J2" s="186"/>
      <c r="K2" s="186"/>
      <c r="L2" s="186"/>
      <c r="M2" s="186"/>
      <c r="N2" s="186"/>
      <c r="O2" s="186"/>
      <c r="P2" s="186"/>
    </row>
    <row r="3" spans="1:16" ht="18" customHeight="1">
      <c r="A3" s="184" t="s">
        <v>557</v>
      </c>
      <c r="B3" s="187" t="s">
        <v>45</v>
      </c>
      <c r="C3" s="185"/>
      <c r="D3" s="186"/>
      <c r="E3" s="186"/>
      <c r="F3" s="186"/>
      <c r="G3" s="186"/>
      <c r="H3" s="186"/>
      <c r="I3" s="186"/>
      <c r="J3" s="186"/>
      <c r="K3" s="186"/>
      <c r="L3" s="186"/>
      <c r="M3" s="186"/>
      <c r="N3" s="186"/>
      <c r="O3" s="186"/>
      <c r="P3" s="186"/>
    </row>
    <row r="4" spans="1:16" ht="24.95" customHeight="1">
      <c r="A4" s="184" t="s">
        <v>455</v>
      </c>
      <c r="B4" s="187" t="s">
        <v>499</v>
      </c>
      <c r="C4" s="185"/>
      <c r="D4" s="186"/>
      <c r="E4" s="186"/>
      <c r="F4" s="186"/>
      <c r="G4" s="186"/>
      <c r="H4" s="186"/>
      <c r="I4" s="186"/>
      <c r="J4" s="186"/>
      <c r="K4" s="186"/>
      <c r="L4" s="186"/>
      <c r="M4" s="186"/>
      <c r="N4" s="186"/>
      <c r="O4" s="186"/>
      <c r="P4" s="186"/>
    </row>
    <row r="5" spans="1:16" ht="18" customHeight="1">
      <c r="A5" s="184" t="s">
        <v>457</v>
      </c>
      <c r="B5" s="187" t="s">
        <v>454</v>
      </c>
      <c r="C5" s="185"/>
      <c r="D5" s="186"/>
      <c r="E5" s="186"/>
      <c r="F5" s="186"/>
      <c r="G5" s="186"/>
      <c r="H5" s="186"/>
      <c r="I5" s="186"/>
      <c r="J5" s="186"/>
      <c r="K5" s="186"/>
      <c r="L5" s="186"/>
      <c r="M5" s="186"/>
      <c r="N5" s="186"/>
      <c r="O5" s="186"/>
      <c r="P5" s="186"/>
    </row>
    <row r="6" spans="1:16" ht="18" customHeight="1">
      <c r="A6" s="184" t="s">
        <v>456</v>
      </c>
      <c r="B6" s="187" t="s">
        <v>459</v>
      </c>
      <c r="C6" s="185"/>
      <c r="D6" s="186"/>
      <c r="E6" s="186"/>
      <c r="F6" s="186"/>
      <c r="G6" s="186"/>
      <c r="H6" s="186"/>
      <c r="I6" s="186"/>
      <c r="J6" s="186"/>
      <c r="K6" s="186"/>
      <c r="L6" s="186"/>
      <c r="M6" s="186"/>
      <c r="N6" s="186"/>
      <c r="O6" s="186"/>
      <c r="P6" s="186"/>
    </row>
    <row r="7" spans="1:16" ht="24.95" customHeight="1">
      <c r="A7" s="184" t="s">
        <v>463</v>
      </c>
      <c r="B7" s="187" t="s">
        <v>460</v>
      </c>
      <c r="C7" s="185"/>
      <c r="D7" s="186"/>
      <c r="E7" s="186"/>
      <c r="F7" s="186"/>
      <c r="G7" s="186"/>
      <c r="H7" s="186"/>
      <c r="I7" s="186"/>
      <c r="J7" s="186"/>
      <c r="K7" s="186"/>
      <c r="L7" s="186"/>
      <c r="M7" s="186"/>
      <c r="N7" s="186"/>
      <c r="O7" s="186"/>
      <c r="P7" s="186"/>
    </row>
    <row r="8" spans="1:16" ht="18" customHeight="1">
      <c r="A8" s="184" t="s">
        <v>464</v>
      </c>
      <c r="B8" s="187" t="s">
        <v>476</v>
      </c>
      <c r="C8" s="185"/>
      <c r="D8" s="186"/>
      <c r="E8" s="186"/>
      <c r="F8" s="186"/>
      <c r="G8" s="186"/>
      <c r="H8" s="186"/>
      <c r="I8" s="186"/>
      <c r="J8" s="186"/>
      <c r="K8" s="186"/>
      <c r="L8" s="186"/>
      <c r="M8" s="186"/>
      <c r="N8" s="186"/>
      <c r="O8" s="186"/>
      <c r="P8" s="186"/>
    </row>
    <row r="9" spans="1:16" ht="18" customHeight="1">
      <c r="A9" s="184" t="s">
        <v>465</v>
      </c>
      <c r="B9" s="187" t="s">
        <v>500</v>
      </c>
      <c r="C9" s="185"/>
      <c r="D9" s="186"/>
      <c r="E9" s="186"/>
      <c r="F9" s="186"/>
      <c r="G9" s="186"/>
      <c r="H9" s="186"/>
      <c r="I9" s="186"/>
      <c r="J9" s="186"/>
      <c r="K9" s="186"/>
      <c r="L9" s="186"/>
      <c r="M9" s="186"/>
      <c r="N9" s="186"/>
      <c r="O9" s="186"/>
      <c r="P9" s="186"/>
    </row>
    <row r="10" spans="1:16" ht="18" customHeight="1">
      <c r="A10" s="184" t="s">
        <v>466</v>
      </c>
      <c r="B10" s="187" t="s">
        <v>475</v>
      </c>
      <c r="C10" s="185"/>
      <c r="D10" s="186"/>
      <c r="E10" s="186"/>
      <c r="F10" s="186"/>
      <c r="G10" s="186"/>
      <c r="H10" s="186"/>
      <c r="I10" s="186"/>
      <c r="J10" s="186"/>
      <c r="K10" s="186"/>
      <c r="L10" s="186"/>
      <c r="M10" s="186"/>
      <c r="N10" s="186"/>
      <c r="O10" s="186"/>
      <c r="P10" s="186"/>
    </row>
    <row r="11" spans="1:16" ht="18" customHeight="1">
      <c r="A11" s="184" t="s">
        <v>467</v>
      </c>
      <c r="B11" s="187" t="s">
        <v>471</v>
      </c>
      <c r="C11" s="185"/>
      <c r="D11" s="186"/>
      <c r="E11" s="186"/>
      <c r="F11" s="186"/>
      <c r="G11" s="186"/>
      <c r="H11" s="186"/>
      <c r="I11" s="186"/>
      <c r="J11" s="186"/>
      <c r="K11" s="186"/>
      <c r="L11" s="186"/>
      <c r="M11" s="186"/>
      <c r="N11" s="186"/>
      <c r="O11" s="186"/>
      <c r="P11" s="186"/>
    </row>
    <row r="12" spans="1:16" ht="18" customHeight="1">
      <c r="A12" s="184" t="s">
        <v>468</v>
      </c>
      <c r="B12" s="187" t="s">
        <v>472</v>
      </c>
      <c r="C12" s="185"/>
      <c r="D12" s="186"/>
      <c r="E12" s="186"/>
      <c r="F12" s="186"/>
      <c r="G12" s="186"/>
      <c r="H12" s="186"/>
      <c r="I12" s="186"/>
      <c r="J12" s="186"/>
      <c r="K12" s="186"/>
      <c r="L12" s="186"/>
      <c r="M12" s="186"/>
      <c r="N12" s="186"/>
      <c r="O12" s="186"/>
      <c r="P12" s="186"/>
    </row>
    <row r="13" spans="1:16" ht="18" customHeight="1">
      <c r="A13" s="184" t="s">
        <v>469</v>
      </c>
      <c r="B13" s="187" t="s">
        <v>473</v>
      </c>
      <c r="C13" s="185"/>
      <c r="D13" s="186"/>
      <c r="E13" s="186"/>
      <c r="F13" s="186"/>
      <c r="G13" s="186"/>
      <c r="H13" s="186"/>
      <c r="I13" s="186"/>
      <c r="J13" s="186"/>
      <c r="K13" s="186"/>
      <c r="L13" s="186"/>
      <c r="M13" s="186"/>
      <c r="N13" s="186"/>
      <c r="O13" s="186"/>
      <c r="P13" s="186"/>
    </row>
    <row r="14" spans="1:16" ht="18" customHeight="1">
      <c r="A14" s="184" t="s">
        <v>470</v>
      </c>
      <c r="B14" s="187" t="s">
        <v>474</v>
      </c>
      <c r="C14" s="185"/>
      <c r="D14" s="186"/>
      <c r="E14" s="186"/>
      <c r="F14" s="186"/>
      <c r="G14" s="186"/>
      <c r="H14" s="186"/>
      <c r="I14" s="186"/>
      <c r="J14" s="186"/>
      <c r="K14" s="186"/>
      <c r="L14" s="186"/>
      <c r="M14" s="186"/>
      <c r="N14" s="186"/>
      <c r="O14" s="186"/>
      <c r="P14" s="186"/>
    </row>
    <row r="15" spans="1:16" ht="24.95" customHeight="1">
      <c r="A15" s="184" t="s">
        <v>516</v>
      </c>
      <c r="B15" s="187" t="s">
        <v>517</v>
      </c>
      <c r="C15" s="185"/>
      <c r="D15" s="186"/>
      <c r="E15" s="186"/>
      <c r="F15" s="186"/>
      <c r="G15" s="186"/>
      <c r="H15" s="186"/>
      <c r="I15" s="186"/>
      <c r="J15" s="186"/>
      <c r="K15" s="186"/>
      <c r="L15" s="186"/>
      <c r="M15" s="186"/>
      <c r="N15" s="186"/>
      <c r="O15" s="186"/>
      <c r="P15" s="186"/>
    </row>
    <row r="16" spans="1:16" ht="24.95" customHeight="1">
      <c r="A16" s="184" t="s">
        <v>477</v>
      </c>
      <c r="B16" s="187" t="s">
        <v>553</v>
      </c>
      <c r="C16" s="185"/>
      <c r="D16" s="186"/>
      <c r="E16" s="186"/>
      <c r="F16" s="186"/>
      <c r="G16" s="186"/>
      <c r="H16" s="186"/>
      <c r="I16" s="186"/>
      <c r="J16" s="186"/>
      <c r="K16" s="186"/>
      <c r="L16" s="186"/>
      <c r="M16" s="186"/>
      <c r="N16" s="186"/>
      <c r="O16" s="186"/>
      <c r="P16" s="186"/>
    </row>
    <row r="17" spans="1:16" ht="18" customHeight="1">
      <c r="A17" s="184" t="s">
        <v>478</v>
      </c>
      <c r="B17" s="187" t="s">
        <v>481</v>
      </c>
      <c r="C17" s="185"/>
      <c r="D17" s="186"/>
      <c r="E17" s="186"/>
      <c r="F17" s="186"/>
      <c r="G17" s="186"/>
      <c r="H17" s="186"/>
      <c r="I17" s="186"/>
      <c r="J17" s="186"/>
      <c r="K17" s="186"/>
      <c r="L17" s="186"/>
      <c r="M17" s="186"/>
      <c r="N17" s="186"/>
      <c r="O17" s="186"/>
      <c r="P17" s="186"/>
    </row>
    <row r="18" spans="1:16" ht="18" customHeight="1">
      <c r="A18" s="184" t="s">
        <v>479</v>
      </c>
      <c r="B18" s="187" t="s">
        <v>482</v>
      </c>
      <c r="C18" s="185"/>
      <c r="D18" s="186"/>
      <c r="E18" s="186"/>
      <c r="F18" s="186"/>
      <c r="G18" s="186"/>
      <c r="H18" s="186"/>
      <c r="I18" s="186"/>
      <c r="J18" s="186"/>
      <c r="K18" s="186"/>
      <c r="L18" s="186"/>
      <c r="M18" s="186"/>
      <c r="N18" s="186"/>
      <c r="O18" s="186"/>
      <c r="P18" s="186"/>
    </row>
    <row r="19" spans="1:16" ht="18" customHeight="1">
      <c r="A19" s="184" t="s">
        <v>480</v>
      </c>
      <c r="B19" s="187" t="s">
        <v>483</v>
      </c>
      <c r="C19" s="185"/>
      <c r="D19" s="186"/>
      <c r="E19" s="186"/>
      <c r="F19" s="186"/>
      <c r="G19" s="186"/>
      <c r="H19" s="186"/>
      <c r="I19" s="186"/>
      <c r="J19" s="186"/>
      <c r="K19" s="186"/>
      <c r="L19" s="186"/>
      <c r="M19" s="186"/>
      <c r="N19" s="186"/>
      <c r="O19" s="186"/>
      <c r="P19" s="186"/>
    </row>
    <row r="20" spans="1:16" ht="24.95" customHeight="1">
      <c r="A20" s="184" t="s">
        <v>487</v>
      </c>
      <c r="B20" s="187" t="s">
        <v>484</v>
      </c>
      <c r="C20" s="185"/>
      <c r="D20" s="186"/>
      <c r="E20" s="186"/>
      <c r="F20" s="186"/>
      <c r="G20" s="186"/>
      <c r="H20" s="186"/>
      <c r="I20" s="186"/>
      <c r="J20" s="186"/>
      <c r="K20" s="186"/>
      <c r="L20" s="186"/>
      <c r="M20" s="186"/>
      <c r="N20" s="186"/>
      <c r="O20" s="186"/>
      <c r="P20" s="186"/>
    </row>
    <row r="21" spans="1:16" ht="18" customHeight="1">
      <c r="A21" s="184" t="s">
        <v>488</v>
      </c>
      <c r="B21" s="187" t="s">
        <v>485</v>
      </c>
      <c r="C21" s="185"/>
      <c r="D21" s="186"/>
      <c r="E21" s="186"/>
      <c r="F21" s="186"/>
      <c r="G21" s="186"/>
      <c r="H21" s="186"/>
      <c r="I21" s="186"/>
      <c r="J21" s="186"/>
      <c r="K21" s="186"/>
      <c r="L21" s="186"/>
      <c r="M21" s="186"/>
      <c r="N21" s="186"/>
      <c r="O21" s="186"/>
      <c r="P21" s="186"/>
    </row>
    <row r="22" spans="1:16" ht="24.95" customHeight="1">
      <c r="A22" s="184" t="s">
        <v>489</v>
      </c>
      <c r="B22" s="187" t="s">
        <v>486</v>
      </c>
      <c r="C22" s="185"/>
      <c r="D22" s="186"/>
      <c r="E22" s="186"/>
      <c r="F22" s="186"/>
      <c r="G22" s="186"/>
      <c r="H22" s="186"/>
      <c r="I22" s="186"/>
      <c r="J22" s="186"/>
      <c r="K22" s="186"/>
      <c r="L22" s="186"/>
      <c r="M22" s="186"/>
      <c r="N22" s="186"/>
      <c r="O22" s="186"/>
      <c r="P22" s="186"/>
    </row>
    <row r="23" spans="1:16" ht="24.95" customHeight="1">
      <c r="A23" s="184" t="s">
        <v>588</v>
      </c>
      <c r="B23" s="397" t="s">
        <v>587</v>
      </c>
      <c r="C23" s="397"/>
      <c r="D23" s="397"/>
      <c r="E23" s="397"/>
      <c r="F23" s="397"/>
      <c r="G23" s="397"/>
      <c r="H23" s="397"/>
      <c r="I23" s="397"/>
      <c r="J23" s="397"/>
      <c r="K23" s="397"/>
      <c r="L23" s="397"/>
      <c r="M23" s="397"/>
      <c r="N23" s="397"/>
      <c r="O23" s="397"/>
      <c r="P23" s="397"/>
    </row>
    <row r="24" spans="1:16" ht="18" customHeight="1">
      <c r="A24" s="184"/>
      <c r="B24" s="397"/>
      <c r="C24" s="397"/>
      <c r="D24" s="397"/>
      <c r="E24" s="397"/>
      <c r="F24" s="397"/>
      <c r="G24" s="397"/>
      <c r="H24" s="397"/>
      <c r="I24" s="397"/>
      <c r="J24" s="397"/>
      <c r="K24" s="397"/>
      <c r="L24" s="397"/>
      <c r="M24" s="397"/>
      <c r="N24" s="397"/>
      <c r="O24" s="397"/>
      <c r="P24" s="397"/>
    </row>
    <row r="25" spans="1:16" ht="24.95" customHeight="1">
      <c r="A25" s="184" t="s">
        <v>494</v>
      </c>
      <c r="B25" s="187" t="s">
        <v>490</v>
      </c>
      <c r="C25" s="185"/>
      <c r="D25" s="186"/>
      <c r="E25" s="186"/>
      <c r="F25" s="186"/>
      <c r="G25" s="186"/>
      <c r="H25" s="186"/>
      <c r="I25" s="186"/>
      <c r="J25" s="186"/>
      <c r="K25" s="186"/>
      <c r="L25" s="186"/>
      <c r="M25" s="186"/>
      <c r="N25" s="186"/>
      <c r="O25" s="186"/>
      <c r="P25" s="186"/>
    </row>
    <row r="26" spans="1:16" ht="18" customHeight="1">
      <c r="A26" s="184" t="s">
        <v>495</v>
      </c>
      <c r="B26" s="187" t="s">
        <v>491</v>
      </c>
      <c r="C26" s="185"/>
      <c r="D26" s="186"/>
      <c r="E26" s="186"/>
      <c r="F26" s="186"/>
      <c r="G26" s="186"/>
      <c r="H26" s="186"/>
      <c r="I26" s="186"/>
      <c r="J26" s="186"/>
      <c r="K26" s="186"/>
      <c r="L26" s="186"/>
      <c r="M26" s="186"/>
      <c r="N26" s="186"/>
      <c r="O26" s="186"/>
      <c r="P26" s="186"/>
    </row>
    <row r="27" spans="1:16" ht="25.5" customHeight="1">
      <c r="A27" s="184" t="s">
        <v>589</v>
      </c>
      <c r="B27" s="185" t="s">
        <v>590</v>
      </c>
      <c r="C27" s="185"/>
      <c r="D27" s="185"/>
      <c r="E27" s="185"/>
      <c r="F27" s="185"/>
      <c r="G27" s="185"/>
      <c r="H27" s="185"/>
      <c r="I27" s="185"/>
      <c r="J27" s="185"/>
      <c r="K27" s="185"/>
      <c r="L27" s="185"/>
      <c r="M27" s="186"/>
      <c r="N27" s="186"/>
      <c r="O27" s="186"/>
      <c r="P27" s="186"/>
    </row>
    <row r="28" spans="1:16" ht="24.95" customHeight="1">
      <c r="A28" s="184" t="s">
        <v>496</v>
      </c>
      <c r="B28" s="187" t="s">
        <v>492</v>
      </c>
      <c r="C28" s="185"/>
      <c r="D28" s="186"/>
      <c r="E28" s="186"/>
      <c r="F28" s="186"/>
      <c r="G28" s="186"/>
      <c r="H28" s="186"/>
      <c r="I28" s="186"/>
      <c r="J28" s="186"/>
      <c r="K28" s="186"/>
      <c r="L28" s="186"/>
      <c r="M28" s="186"/>
      <c r="N28" s="186"/>
      <c r="O28" s="186"/>
      <c r="P28" s="186"/>
    </row>
    <row r="29" spans="1:16" ht="18" customHeight="1">
      <c r="A29" s="184" t="s">
        <v>497</v>
      </c>
      <c r="B29" s="187" t="s">
        <v>493</v>
      </c>
      <c r="C29" s="185"/>
      <c r="D29" s="186"/>
      <c r="E29" s="186"/>
      <c r="F29" s="186"/>
      <c r="G29" s="186"/>
      <c r="H29" s="186"/>
      <c r="I29" s="186"/>
      <c r="J29" s="186"/>
      <c r="K29" s="186"/>
      <c r="L29" s="186"/>
      <c r="M29" s="186"/>
      <c r="N29" s="186"/>
      <c r="O29" s="186"/>
      <c r="P29" s="186"/>
    </row>
    <row r="30" spans="1:16" ht="18" customHeight="1">
      <c r="A30" s="186"/>
      <c r="B30" s="186"/>
      <c r="C30" s="186"/>
      <c r="D30" s="186"/>
      <c r="E30" s="186"/>
      <c r="F30" s="186"/>
      <c r="G30" s="186"/>
      <c r="H30" s="186"/>
      <c r="I30" s="186"/>
      <c r="J30" s="186"/>
      <c r="K30" s="186"/>
      <c r="L30" s="186"/>
      <c r="M30" s="186"/>
      <c r="N30" s="186"/>
      <c r="O30" s="186"/>
      <c r="P30" s="186"/>
    </row>
  </sheetData>
  <sheetProtection algorithmName="SHA-512" hashValue="p3wn+RoEPfcwcV6aXV8AWKyebFJwz9Hg3ud3c5hdtsgc0FR3IVpdaw2KIzALHabNhv8S2+4EUt9GI5mOB6dx4A==" saltValue="Fl6TQ8vnkYqFXGH7m3koCw=="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activeCell="J20" sqref="J20"/>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28" t="s">
        <v>462</v>
      </c>
      <c r="B1" s="428"/>
      <c r="C1" s="428"/>
      <c r="D1" s="428"/>
      <c r="E1" s="428"/>
      <c r="F1" s="428"/>
      <c r="G1" s="428"/>
      <c r="H1" s="428"/>
      <c r="I1" s="428"/>
    </row>
    <row r="2" spans="1:9" ht="31.5" customHeight="1" thickBot="1">
      <c r="A2" s="43" t="s">
        <v>113</v>
      </c>
      <c r="B2" s="44" t="s">
        <v>163</v>
      </c>
      <c r="C2" s="44" t="s">
        <v>162</v>
      </c>
      <c r="D2" s="44" t="s">
        <v>161</v>
      </c>
      <c r="E2" s="44" t="s">
        <v>160</v>
      </c>
      <c r="F2" s="44" t="s">
        <v>159</v>
      </c>
      <c r="G2" s="45" t="s">
        <v>121</v>
      </c>
      <c r="H2" s="43" t="s">
        <v>122</v>
      </c>
      <c r="I2" s="44" t="s">
        <v>123</v>
      </c>
    </row>
    <row r="3" spans="1:9">
      <c r="A3" s="42"/>
      <c r="B3" s="71"/>
      <c r="C3" s="71"/>
      <c r="D3" s="71"/>
      <c r="E3" s="71"/>
      <c r="F3" s="71"/>
      <c r="G3" s="70"/>
      <c r="H3" s="69"/>
      <c r="I3" s="46"/>
    </row>
    <row r="4" spans="1:9">
      <c r="A4" s="42" t="s">
        <v>124</v>
      </c>
      <c r="B4" s="49">
        <v>1</v>
      </c>
      <c r="C4" s="49">
        <v>2345</v>
      </c>
      <c r="D4" s="49">
        <v>566</v>
      </c>
      <c r="E4" s="49">
        <v>105</v>
      </c>
      <c r="F4" s="49">
        <v>82</v>
      </c>
      <c r="G4" s="53">
        <v>3099</v>
      </c>
      <c r="H4" s="49">
        <v>2849</v>
      </c>
      <c r="I4" s="68">
        <f t="shared" ref="I4:I34" si="0">G4*100/H4-100</f>
        <v>8.7750087750087715</v>
      </c>
    </row>
    <row r="5" spans="1:9">
      <c r="A5" s="42" t="s">
        <v>125</v>
      </c>
      <c r="B5" s="49">
        <v>0</v>
      </c>
      <c r="C5" s="49">
        <v>263</v>
      </c>
      <c r="D5" s="49">
        <v>185</v>
      </c>
      <c r="E5" s="49">
        <v>35</v>
      </c>
      <c r="F5" s="49">
        <v>33</v>
      </c>
      <c r="G5" s="53">
        <v>516</v>
      </c>
      <c r="H5" s="49">
        <v>504</v>
      </c>
      <c r="I5" s="68">
        <f t="shared" si="0"/>
        <v>2.3809523809523796</v>
      </c>
    </row>
    <row r="6" spans="1:9">
      <c r="A6" s="42" t="s">
        <v>126</v>
      </c>
      <c r="B6" s="49">
        <v>1</v>
      </c>
      <c r="C6" s="49">
        <v>442</v>
      </c>
      <c r="D6" s="49">
        <v>192</v>
      </c>
      <c r="E6" s="49">
        <v>28</v>
      </c>
      <c r="F6" s="49">
        <v>38</v>
      </c>
      <c r="G6" s="53">
        <v>701</v>
      </c>
      <c r="H6" s="49">
        <v>558</v>
      </c>
      <c r="I6" s="68">
        <f t="shared" si="0"/>
        <v>25.627240143369178</v>
      </c>
    </row>
    <row r="7" spans="1:9">
      <c r="A7" s="42" t="s">
        <v>127</v>
      </c>
      <c r="B7" s="49">
        <v>4</v>
      </c>
      <c r="C7" s="49">
        <v>5777</v>
      </c>
      <c r="D7" s="49">
        <v>1173</v>
      </c>
      <c r="E7" s="49">
        <v>179</v>
      </c>
      <c r="F7" s="49">
        <v>194</v>
      </c>
      <c r="G7" s="53">
        <v>7327</v>
      </c>
      <c r="H7" s="49">
        <v>7233</v>
      </c>
      <c r="I7" s="68">
        <f t="shared" si="0"/>
        <v>1.2995990598645051</v>
      </c>
    </row>
    <row r="8" spans="1:9">
      <c r="A8" s="42" t="s">
        <v>128</v>
      </c>
      <c r="B8" s="49">
        <v>0</v>
      </c>
      <c r="C8" s="49">
        <v>249</v>
      </c>
      <c r="D8" s="49">
        <v>226</v>
      </c>
      <c r="E8" s="49">
        <v>16</v>
      </c>
      <c r="F8" s="49">
        <v>28</v>
      </c>
      <c r="G8" s="53">
        <v>519</v>
      </c>
      <c r="H8" s="49">
        <v>512</v>
      </c>
      <c r="I8" s="68">
        <f t="shared" si="0"/>
        <v>1.3671875</v>
      </c>
    </row>
    <row r="9" spans="1:9">
      <c r="A9" s="42" t="s">
        <v>129</v>
      </c>
      <c r="B9" s="49">
        <v>1</v>
      </c>
      <c r="C9" s="49">
        <v>1122</v>
      </c>
      <c r="D9" s="49">
        <v>826</v>
      </c>
      <c r="E9" s="49">
        <v>213</v>
      </c>
      <c r="F9" s="49">
        <v>157</v>
      </c>
      <c r="G9" s="53">
        <v>2319</v>
      </c>
      <c r="H9" s="49">
        <v>2258</v>
      </c>
      <c r="I9" s="68">
        <f t="shared" si="0"/>
        <v>2.7015057573073449</v>
      </c>
    </row>
    <row r="10" spans="1:9">
      <c r="A10" s="42" t="s">
        <v>130</v>
      </c>
      <c r="B10" s="49">
        <v>0</v>
      </c>
      <c r="C10" s="49">
        <v>122</v>
      </c>
      <c r="D10" s="49">
        <v>94</v>
      </c>
      <c r="E10" s="49">
        <v>13</v>
      </c>
      <c r="F10" s="49">
        <v>22</v>
      </c>
      <c r="G10" s="53">
        <v>251</v>
      </c>
      <c r="H10" s="49">
        <v>241</v>
      </c>
      <c r="I10" s="68">
        <f t="shared" si="0"/>
        <v>4.1493775933609953</v>
      </c>
    </row>
    <row r="11" spans="1:9">
      <c r="A11" s="42" t="s">
        <v>131</v>
      </c>
      <c r="B11" s="49">
        <v>0</v>
      </c>
      <c r="C11" s="49">
        <v>246</v>
      </c>
      <c r="D11" s="49">
        <v>215</v>
      </c>
      <c r="E11" s="49">
        <v>18</v>
      </c>
      <c r="F11" s="49">
        <v>32</v>
      </c>
      <c r="G11" s="53">
        <v>511</v>
      </c>
      <c r="H11" s="49">
        <v>488</v>
      </c>
      <c r="I11" s="68">
        <f t="shared" si="0"/>
        <v>4.7131147540983562</v>
      </c>
    </row>
    <row r="12" spans="1:9">
      <c r="A12" s="42" t="s">
        <v>132</v>
      </c>
      <c r="B12" s="49">
        <v>5</v>
      </c>
      <c r="C12" s="49">
        <v>3270</v>
      </c>
      <c r="D12" s="49">
        <v>954</v>
      </c>
      <c r="E12" s="49">
        <v>178</v>
      </c>
      <c r="F12" s="49">
        <v>138</v>
      </c>
      <c r="G12" s="53">
        <v>4545</v>
      </c>
      <c r="H12" s="49">
        <v>4252</v>
      </c>
      <c r="I12" s="68">
        <f t="shared" si="0"/>
        <v>6.8908748824082835</v>
      </c>
    </row>
    <row r="13" spans="1:9">
      <c r="A13" s="42" t="s">
        <v>133</v>
      </c>
      <c r="B13" s="49">
        <v>0</v>
      </c>
      <c r="C13" s="49">
        <v>239</v>
      </c>
      <c r="D13" s="49">
        <v>230</v>
      </c>
      <c r="E13" s="49">
        <v>30</v>
      </c>
      <c r="F13" s="49">
        <v>50</v>
      </c>
      <c r="G13" s="53">
        <v>549</v>
      </c>
      <c r="H13" s="49">
        <v>587</v>
      </c>
      <c r="I13" s="68">
        <f t="shared" si="0"/>
        <v>-6.4735945485519579</v>
      </c>
    </row>
    <row r="14" spans="1:9">
      <c r="A14" s="42" t="s">
        <v>134</v>
      </c>
      <c r="B14" s="49">
        <v>7</v>
      </c>
      <c r="C14" s="49">
        <v>1342</v>
      </c>
      <c r="D14" s="49">
        <v>350</v>
      </c>
      <c r="E14" s="49">
        <v>60</v>
      </c>
      <c r="F14" s="49">
        <v>55</v>
      </c>
      <c r="G14" s="53">
        <v>1814</v>
      </c>
      <c r="H14" s="49">
        <v>1793</v>
      </c>
      <c r="I14" s="68">
        <f t="shared" si="0"/>
        <v>1.1712214166201846</v>
      </c>
    </row>
    <row r="15" spans="1:9">
      <c r="A15" s="42" t="s">
        <v>135</v>
      </c>
      <c r="B15" s="49">
        <v>1</v>
      </c>
      <c r="C15" s="49">
        <v>1182</v>
      </c>
      <c r="D15" s="49">
        <v>786</v>
      </c>
      <c r="E15" s="49">
        <v>127</v>
      </c>
      <c r="F15" s="49">
        <v>153</v>
      </c>
      <c r="G15" s="53">
        <v>2249</v>
      </c>
      <c r="H15" s="49">
        <v>2153</v>
      </c>
      <c r="I15" s="68">
        <f t="shared" si="0"/>
        <v>4.4588945657222467</v>
      </c>
    </row>
    <row r="16" spans="1:9">
      <c r="A16" s="42" t="s">
        <v>136</v>
      </c>
      <c r="B16" s="49">
        <v>1</v>
      </c>
      <c r="C16" s="49">
        <v>1224</v>
      </c>
      <c r="D16" s="49">
        <v>1051</v>
      </c>
      <c r="E16" s="49">
        <v>109</v>
      </c>
      <c r="F16" s="49">
        <v>211</v>
      </c>
      <c r="G16" s="53">
        <v>2596</v>
      </c>
      <c r="H16" s="49">
        <v>2672</v>
      </c>
      <c r="I16" s="68">
        <f t="shared" si="0"/>
        <v>-2.8443113772455035</v>
      </c>
    </row>
    <row r="17" spans="1:9">
      <c r="A17" s="42" t="s">
        <v>137</v>
      </c>
      <c r="B17" s="49">
        <v>11</v>
      </c>
      <c r="C17" s="49">
        <v>7099</v>
      </c>
      <c r="D17" s="49">
        <v>6983</v>
      </c>
      <c r="E17" s="49">
        <v>1367</v>
      </c>
      <c r="F17" s="49">
        <v>1095</v>
      </c>
      <c r="G17" s="53">
        <v>16555</v>
      </c>
      <c r="H17" s="49">
        <v>16344</v>
      </c>
      <c r="I17" s="68">
        <f t="shared" si="0"/>
        <v>1.2909936368086079</v>
      </c>
    </row>
    <row r="18" spans="1:9">
      <c r="A18" s="42" t="s">
        <v>138</v>
      </c>
      <c r="B18" s="49">
        <v>1</v>
      </c>
      <c r="C18" s="49">
        <v>394</v>
      </c>
      <c r="D18" s="49">
        <v>497</v>
      </c>
      <c r="E18" s="49">
        <v>66</v>
      </c>
      <c r="F18" s="49">
        <v>71</v>
      </c>
      <c r="G18" s="53">
        <v>1029</v>
      </c>
      <c r="H18" s="49">
        <v>1036</v>
      </c>
      <c r="I18" s="68">
        <f t="shared" si="0"/>
        <v>-0.67567567567567721</v>
      </c>
    </row>
    <row r="19" spans="1:9">
      <c r="A19" s="42" t="s">
        <v>139</v>
      </c>
      <c r="B19" s="49">
        <v>4</v>
      </c>
      <c r="C19" s="49">
        <v>2142</v>
      </c>
      <c r="D19" s="49">
        <v>1674</v>
      </c>
      <c r="E19" s="49">
        <v>275</v>
      </c>
      <c r="F19" s="49">
        <v>269</v>
      </c>
      <c r="G19" s="53">
        <v>4364</v>
      </c>
      <c r="H19" s="49">
        <v>4508</v>
      </c>
      <c r="I19" s="68">
        <f t="shared" si="0"/>
        <v>-3.1943212067435667</v>
      </c>
    </row>
    <row r="20" spans="1:9">
      <c r="A20" s="42" t="s">
        <v>140</v>
      </c>
      <c r="B20" s="49">
        <v>0</v>
      </c>
      <c r="C20" s="49">
        <v>1632</v>
      </c>
      <c r="D20" s="49">
        <v>1107</v>
      </c>
      <c r="E20" s="49">
        <v>209</v>
      </c>
      <c r="F20" s="49">
        <v>148</v>
      </c>
      <c r="G20" s="53">
        <v>3096</v>
      </c>
      <c r="H20" s="49">
        <v>3056</v>
      </c>
      <c r="I20" s="68">
        <f t="shared" si="0"/>
        <v>1.3089005235602116</v>
      </c>
    </row>
    <row r="21" spans="1:9">
      <c r="A21" s="42" t="s">
        <v>141</v>
      </c>
      <c r="B21" s="49">
        <v>3</v>
      </c>
      <c r="C21" s="49">
        <v>2080</v>
      </c>
      <c r="D21" s="49">
        <v>1564</v>
      </c>
      <c r="E21" s="49">
        <v>189</v>
      </c>
      <c r="F21" s="49">
        <v>257</v>
      </c>
      <c r="G21" s="53">
        <v>4093</v>
      </c>
      <c r="H21" s="49">
        <v>4164</v>
      </c>
      <c r="I21" s="68">
        <f t="shared" si="0"/>
        <v>-1.7050912584053748</v>
      </c>
    </row>
    <row r="22" spans="1:9">
      <c r="A22" s="42" t="s">
        <v>142</v>
      </c>
      <c r="B22" s="49">
        <v>1</v>
      </c>
      <c r="C22" s="49">
        <v>630</v>
      </c>
      <c r="D22" s="49">
        <v>543</v>
      </c>
      <c r="E22" s="49">
        <v>109</v>
      </c>
      <c r="F22" s="49">
        <v>89</v>
      </c>
      <c r="G22" s="53">
        <v>1372</v>
      </c>
      <c r="H22" s="49">
        <v>1512</v>
      </c>
      <c r="I22" s="68">
        <f t="shared" si="0"/>
        <v>-9.2592592592592524</v>
      </c>
    </row>
    <row r="23" spans="1:9">
      <c r="A23" s="42" t="s">
        <v>143</v>
      </c>
      <c r="B23" s="49">
        <v>0</v>
      </c>
      <c r="C23" s="49">
        <v>207</v>
      </c>
      <c r="D23" s="49">
        <v>256</v>
      </c>
      <c r="E23" s="49">
        <v>25</v>
      </c>
      <c r="F23" s="49">
        <v>35</v>
      </c>
      <c r="G23" s="53">
        <v>523</v>
      </c>
      <c r="H23" s="49">
        <v>486</v>
      </c>
      <c r="I23" s="68">
        <f t="shared" si="0"/>
        <v>7.6131687242798307</v>
      </c>
    </row>
    <row r="24" spans="1:9">
      <c r="A24" s="42" t="s">
        <v>144</v>
      </c>
      <c r="B24" s="49">
        <v>2</v>
      </c>
      <c r="C24" s="49">
        <v>954</v>
      </c>
      <c r="D24" s="49">
        <v>306</v>
      </c>
      <c r="E24" s="49">
        <v>54</v>
      </c>
      <c r="F24" s="49">
        <v>42</v>
      </c>
      <c r="G24" s="53">
        <v>1358</v>
      </c>
      <c r="H24" s="49">
        <v>1212</v>
      </c>
      <c r="I24" s="68">
        <f t="shared" si="0"/>
        <v>12.046204620462049</v>
      </c>
    </row>
    <row r="25" spans="1:9">
      <c r="A25" s="42" t="s">
        <v>145</v>
      </c>
      <c r="B25" s="49">
        <v>5</v>
      </c>
      <c r="C25" s="49">
        <v>10793</v>
      </c>
      <c r="D25" s="49">
        <v>7658</v>
      </c>
      <c r="E25" s="49">
        <v>1788</v>
      </c>
      <c r="F25" s="49">
        <v>1336</v>
      </c>
      <c r="G25" s="53">
        <v>21580</v>
      </c>
      <c r="H25" s="49">
        <v>21783</v>
      </c>
      <c r="I25" s="68">
        <f t="shared" si="0"/>
        <v>-0.93191938667769136</v>
      </c>
    </row>
    <row r="26" spans="1:9">
      <c r="A26" s="42" t="s">
        <v>146</v>
      </c>
      <c r="B26" s="49">
        <v>4</v>
      </c>
      <c r="C26" s="49">
        <v>805</v>
      </c>
      <c r="D26" s="49">
        <v>577</v>
      </c>
      <c r="E26" s="49">
        <v>86</v>
      </c>
      <c r="F26" s="49">
        <v>117</v>
      </c>
      <c r="G26" s="53">
        <v>1589</v>
      </c>
      <c r="H26" s="49">
        <v>1585</v>
      </c>
      <c r="I26" s="68">
        <f t="shared" si="0"/>
        <v>0.25236593059936752</v>
      </c>
    </row>
    <row r="27" spans="1:9">
      <c r="A27" s="42" t="s">
        <v>147</v>
      </c>
      <c r="B27" s="49">
        <v>1</v>
      </c>
      <c r="C27" s="49">
        <v>505</v>
      </c>
      <c r="D27" s="49">
        <v>110</v>
      </c>
      <c r="E27" s="49">
        <v>18</v>
      </c>
      <c r="F27" s="49">
        <v>18</v>
      </c>
      <c r="G27" s="53">
        <v>652</v>
      </c>
      <c r="H27" s="49">
        <v>651</v>
      </c>
      <c r="I27" s="68">
        <f t="shared" si="0"/>
        <v>0.15360983102918624</v>
      </c>
    </row>
    <row r="28" spans="1:9">
      <c r="A28" s="42" t="s">
        <v>148</v>
      </c>
      <c r="B28" s="49">
        <v>1</v>
      </c>
      <c r="C28" s="49">
        <v>358</v>
      </c>
      <c r="D28" s="49">
        <v>401</v>
      </c>
      <c r="E28" s="49">
        <v>49</v>
      </c>
      <c r="F28" s="49">
        <v>41</v>
      </c>
      <c r="G28" s="53">
        <v>850</v>
      </c>
      <c r="H28" s="49">
        <v>836</v>
      </c>
      <c r="I28" s="68">
        <f t="shared" si="0"/>
        <v>1.6746411483253638</v>
      </c>
    </row>
    <row r="29" spans="1:9">
      <c r="A29" s="42" t="s">
        <v>149</v>
      </c>
      <c r="B29" s="49">
        <v>1</v>
      </c>
      <c r="C29" s="49">
        <v>236</v>
      </c>
      <c r="D29" s="49">
        <v>240</v>
      </c>
      <c r="E29" s="49">
        <v>21</v>
      </c>
      <c r="F29" s="49">
        <v>27</v>
      </c>
      <c r="G29" s="53">
        <v>525</v>
      </c>
      <c r="H29" s="49">
        <v>476</v>
      </c>
      <c r="I29" s="68">
        <f t="shared" si="0"/>
        <v>10.294117647058826</v>
      </c>
    </row>
    <row r="30" spans="1:9">
      <c r="A30" s="42" t="s">
        <v>150</v>
      </c>
      <c r="B30" s="49">
        <v>4</v>
      </c>
      <c r="C30" s="49">
        <v>1075</v>
      </c>
      <c r="D30" s="49">
        <v>1257</v>
      </c>
      <c r="E30" s="49">
        <v>175</v>
      </c>
      <c r="F30" s="49">
        <v>175</v>
      </c>
      <c r="G30" s="53">
        <v>2686</v>
      </c>
      <c r="H30" s="49">
        <v>2704</v>
      </c>
      <c r="I30" s="68">
        <f t="shared" si="0"/>
        <v>-0.66568047337278813</v>
      </c>
    </row>
    <row r="31" spans="1:9">
      <c r="A31" s="42" t="s">
        <v>151</v>
      </c>
      <c r="B31" s="49">
        <v>0</v>
      </c>
      <c r="C31" s="49">
        <v>172</v>
      </c>
      <c r="D31" s="49">
        <v>110</v>
      </c>
      <c r="E31" s="49">
        <v>5</v>
      </c>
      <c r="F31" s="49">
        <v>7</v>
      </c>
      <c r="G31" s="53">
        <v>294</v>
      </c>
      <c r="H31" s="49">
        <v>292</v>
      </c>
      <c r="I31" s="68">
        <f t="shared" si="0"/>
        <v>0.68493150684930981</v>
      </c>
    </row>
    <row r="32" spans="1:9">
      <c r="A32" s="42" t="s">
        <v>152</v>
      </c>
      <c r="B32" s="49">
        <v>0</v>
      </c>
      <c r="C32" s="49">
        <v>325</v>
      </c>
      <c r="D32" s="49">
        <v>378</v>
      </c>
      <c r="E32" s="49">
        <v>122</v>
      </c>
      <c r="F32" s="49">
        <v>99</v>
      </c>
      <c r="G32" s="53">
        <v>924</v>
      </c>
      <c r="H32" s="49">
        <v>1052</v>
      </c>
      <c r="I32" s="68">
        <f t="shared" si="0"/>
        <v>-12.167300380228141</v>
      </c>
    </row>
    <row r="33" spans="1:9">
      <c r="A33" s="42" t="s">
        <v>153</v>
      </c>
      <c r="B33" s="49">
        <v>5</v>
      </c>
      <c r="C33" s="49">
        <v>432</v>
      </c>
      <c r="D33" s="49">
        <v>496</v>
      </c>
      <c r="E33" s="49">
        <v>50</v>
      </c>
      <c r="F33" s="49">
        <v>69</v>
      </c>
      <c r="G33" s="53">
        <v>1052</v>
      </c>
      <c r="H33" s="49">
        <v>1057</v>
      </c>
      <c r="I33" s="68">
        <f t="shared" si="0"/>
        <v>-0.47303689687795725</v>
      </c>
    </row>
    <row r="34" spans="1:9">
      <c r="A34" s="42" t="s">
        <v>154</v>
      </c>
      <c r="B34" s="49">
        <v>0</v>
      </c>
      <c r="C34" s="49">
        <v>79</v>
      </c>
      <c r="D34" s="49">
        <v>27</v>
      </c>
      <c r="E34" s="49">
        <v>5</v>
      </c>
      <c r="F34" s="49">
        <v>1</v>
      </c>
      <c r="G34" s="53">
        <v>112</v>
      </c>
      <c r="H34" s="49">
        <v>120</v>
      </c>
      <c r="I34" s="68">
        <f t="shared" si="0"/>
        <v>-6.6666666666666714</v>
      </c>
    </row>
    <row r="35" spans="1:9">
      <c r="A35" s="42"/>
      <c r="B35" s="49"/>
      <c r="C35" s="49"/>
      <c r="D35" s="49"/>
      <c r="E35" s="49"/>
      <c r="F35" s="49"/>
      <c r="G35" s="49"/>
      <c r="H35" s="49"/>
      <c r="I35" s="68"/>
    </row>
    <row r="36" spans="1:9">
      <c r="A36" s="55" t="s">
        <v>155</v>
      </c>
      <c r="B36" s="57">
        <f t="shared" ref="B36:G36" si="1">SUM(B4:B34)</f>
        <v>64</v>
      </c>
      <c r="C36" s="57">
        <f t="shared" si="1"/>
        <v>47741</v>
      </c>
      <c r="D36" s="57">
        <f t="shared" si="1"/>
        <v>31032</v>
      </c>
      <c r="E36" s="57">
        <f t="shared" si="1"/>
        <v>5724</v>
      </c>
      <c r="F36" s="57">
        <f t="shared" si="1"/>
        <v>5089</v>
      </c>
      <c r="G36" s="57">
        <f t="shared" si="1"/>
        <v>89650</v>
      </c>
      <c r="H36" s="57">
        <v>88974</v>
      </c>
      <c r="I36" s="58">
        <f>G36*100/H36-100</f>
        <v>0.75977251781419852</v>
      </c>
    </row>
    <row r="40" spans="1:9">
      <c r="A40" s="41" t="s">
        <v>110</v>
      </c>
      <c r="B40" s="41" t="s">
        <v>111</v>
      </c>
      <c r="C40" s="42"/>
      <c r="D40" s="42"/>
      <c r="E40" s="42"/>
      <c r="F40" s="42"/>
      <c r="G40" s="42"/>
      <c r="H40" s="42"/>
      <c r="I40" s="42"/>
    </row>
    <row r="41" spans="1:9">
      <c r="A41" s="41" t="s">
        <v>112</v>
      </c>
      <c r="B41" s="41" t="s">
        <v>48</v>
      </c>
      <c r="C41" s="42"/>
      <c r="D41" s="42"/>
      <c r="E41" s="42"/>
      <c r="F41" s="42"/>
      <c r="G41" s="42"/>
      <c r="H41" s="42"/>
      <c r="I41" s="42"/>
    </row>
  </sheetData>
  <sheetProtection algorithmName="SHA-512" hashValue="oI23SursHeNCWp5XOUlLXhwGsedH+RF1k+8es861OsZJtuI+xk67/8betAecgQX1M6EGOoVv98vG6/LTHyRgWA==" saltValue="MnN0X6ngwGVIp5rW55X19Q=="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29" t="s">
        <v>648</v>
      </c>
      <c r="B1" s="429"/>
      <c r="C1" s="429"/>
      <c r="D1" s="429"/>
      <c r="E1" s="429"/>
      <c r="F1" s="429"/>
      <c r="G1" s="429"/>
    </row>
    <row r="2" spans="1:14" ht="25.5">
      <c r="A2" s="64" t="s">
        <v>98</v>
      </c>
      <c r="B2" s="63" t="s">
        <v>192</v>
      </c>
      <c r="C2" s="63" t="s">
        <v>191</v>
      </c>
      <c r="D2" s="63" t="s">
        <v>190</v>
      </c>
      <c r="E2" s="64" t="s">
        <v>189</v>
      </c>
      <c r="F2" s="63" t="s">
        <v>188</v>
      </c>
      <c r="G2" s="65" t="s">
        <v>158</v>
      </c>
    </row>
    <row r="3" spans="1:14">
      <c r="A3" s="196" t="s">
        <v>647</v>
      </c>
      <c r="B3" s="139">
        <v>99</v>
      </c>
      <c r="C3" s="139">
        <v>64752</v>
      </c>
      <c r="D3" s="139">
        <v>36018</v>
      </c>
      <c r="E3" s="139">
        <v>6649</v>
      </c>
      <c r="F3" s="139">
        <v>6039</v>
      </c>
      <c r="G3" s="142">
        <v>113557</v>
      </c>
    </row>
    <row r="6" spans="1:14">
      <c r="I6" s="139"/>
      <c r="J6" s="139"/>
      <c r="K6" s="139"/>
      <c r="L6" s="139"/>
      <c r="M6" s="139"/>
      <c r="N6" s="139"/>
    </row>
    <row r="7" spans="1:14">
      <c r="I7" s="139"/>
      <c r="J7" s="139"/>
      <c r="K7" s="139"/>
      <c r="L7" s="139"/>
      <c r="M7" s="139"/>
      <c r="N7" s="139"/>
    </row>
    <row r="10" spans="1:14">
      <c r="H10" s="139"/>
      <c r="I10" s="139"/>
      <c r="J10" s="139"/>
      <c r="K10" s="139"/>
      <c r="L10" s="139"/>
      <c r="M10" s="139"/>
    </row>
    <row r="27" spans="1:2">
      <c r="A27" s="41" t="s">
        <v>110</v>
      </c>
      <c r="B27" s="41" t="s">
        <v>111</v>
      </c>
    </row>
    <row r="28" spans="1:2">
      <c r="A28" s="41" t="s">
        <v>112</v>
      </c>
      <c r="B28" s="41" t="s">
        <v>48</v>
      </c>
    </row>
  </sheetData>
  <sheetProtection algorithmName="SHA-512" hashValue="OIL53KdSaLfFCyNrnA0o9bJTyykCzzO5DCGJ/L1CAyF5xM+/eHYfr2IhOY7gqCYUzrckAY9VN8nsF22WUlX3pQ==" saltValue="ua6LbMWMPX1TyHBam3q18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I13" sqref="I1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29" t="s">
        <v>649</v>
      </c>
      <c r="B1" s="429"/>
      <c r="C1" s="429"/>
      <c r="D1" s="429"/>
      <c r="E1" s="429"/>
      <c r="F1" s="429"/>
      <c r="G1" s="429"/>
      <c r="H1" s="429"/>
      <c r="I1" s="429"/>
      <c r="J1" s="429"/>
      <c r="K1" s="429"/>
      <c r="L1" s="429"/>
    </row>
    <row r="2" spans="1:18" ht="96.75" customHeight="1">
      <c r="A2" s="64" t="s">
        <v>98</v>
      </c>
      <c r="B2" s="63" t="s">
        <v>164</v>
      </c>
      <c r="C2" s="64" t="s">
        <v>165</v>
      </c>
      <c r="D2" s="63" t="s">
        <v>166</v>
      </c>
      <c r="E2" s="64" t="s">
        <v>167</v>
      </c>
      <c r="F2" s="63" t="s">
        <v>168</v>
      </c>
      <c r="G2" s="64" t="s">
        <v>169</v>
      </c>
      <c r="H2" s="63" t="s">
        <v>170</v>
      </c>
      <c r="I2" s="64" t="s">
        <v>171</v>
      </c>
      <c r="J2" s="63" t="s">
        <v>172</v>
      </c>
      <c r="K2" s="64" t="s">
        <v>173</v>
      </c>
      <c r="L2" s="65" t="s">
        <v>158</v>
      </c>
    </row>
    <row r="3" spans="1:18">
      <c r="A3" s="196" t="s">
        <v>647</v>
      </c>
      <c r="B3" s="140">
        <v>64</v>
      </c>
      <c r="C3" s="140">
        <v>538</v>
      </c>
      <c r="D3" s="140">
        <v>6379</v>
      </c>
      <c r="E3" s="140">
        <v>6491</v>
      </c>
      <c r="F3" s="140">
        <v>11571</v>
      </c>
      <c r="G3" s="140">
        <v>40618</v>
      </c>
      <c r="H3" s="140">
        <v>1451</v>
      </c>
      <c r="I3" s="140">
        <v>10889</v>
      </c>
      <c r="J3" s="140">
        <v>4306</v>
      </c>
      <c r="K3" s="140">
        <v>31250</v>
      </c>
      <c r="L3" s="142">
        <v>113557</v>
      </c>
    </row>
    <row r="8" spans="1:18">
      <c r="I8" s="6"/>
    </row>
    <row r="12" spans="1:18">
      <c r="H12" s="140"/>
      <c r="I12" s="140"/>
      <c r="J12" s="140"/>
      <c r="K12" s="140"/>
      <c r="L12" s="140"/>
      <c r="M12" s="140"/>
      <c r="N12" s="140"/>
      <c r="O12" s="140"/>
      <c r="P12" s="140"/>
      <c r="Q12" s="140"/>
      <c r="R12" s="140"/>
    </row>
    <row r="33" spans="1:2">
      <c r="A33" s="41" t="s">
        <v>110</v>
      </c>
      <c r="B33" s="41" t="s">
        <v>111</v>
      </c>
    </row>
    <row r="34" spans="1:2">
      <c r="A34" s="41" t="s">
        <v>112</v>
      </c>
      <c r="B34" s="41" t="s">
        <v>48</v>
      </c>
    </row>
  </sheetData>
  <sheetProtection algorithmName="SHA-512" hashValue="ltkzxlEMzWxMROF4gzQu8ktRNUdf0tPgO2n3qFJ6rTa085maHYF3g0dXuJ7s+zMbVfuXYqesWdNgr0BZLE30hw==" saltValue="IOcAaCjE8uzrPcNdbQANVw=="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J19" sqref="J19"/>
    </sheetView>
  </sheetViews>
  <sheetFormatPr baseColWidth="10" defaultRowHeight="15"/>
  <cols>
    <col min="1" max="1" width="18.42578125" customWidth="1"/>
    <col min="2" max="4" width="16" customWidth="1"/>
  </cols>
  <sheetData>
    <row r="1" spans="1:19" ht="35.25" customHeight="1">
      <c r="A1" s="416" t="s">
        <v>292</v>
      </c>
      <c r="B1" s="416"/>
      <c r="C1" s="416"/>
      <c r="D1" s="416"/>
    </row>
    <row r="2" spans="1:19" ht="15.75">
      <c r="A2" s="430" t="s">
        <v>647</v>
      </c>
      <c r="B2" s="430"/>
      <c r="C2" s="430"/>
      <c r="D2" s="430"/>
    </row>
    <row r="3" spans="1:19" ht="15.75">
      <c r="A3" s="113"/>
      <c r="B3" s="63" t="s">
        <v>175</v>
      </c>
      <c r="C3" s="64" t="s">
        <v>176</v>
      </c>
      <c r="D3" s="74" t="s">
        <v>177</v>
      </c>
      <c r="N3" s="399" t="s">
        <v>650</v>
      </c>
      <c r="O3" s="431"/>
      <c r="P3" s="431"/>
      <c r="Q3" s="431"/>
      <c r="R3" s="431"/>
    </row>
    <row r="4" spans="1:19">
      <c r="A4" s="229" t="s">
        <v>178</v>
      </c>
      <c r="B4" s="214">
        <v>8481</v>
      </c>
      <c r="C4" s="215">
        <v>9494</v>
      </c>
      <c r="D4" s="216">
        <v>17975</v>
      </c>
      <c r="N4" s="431"/>
      <c r="O4" s="431"/>
      <c r="P4" s="431"/>
      <c r="Q4" s="431"/>
      <c r="R4" s="431"/>
    </row>
    <row r="5" spans="1:19" ht="30" customHeight="1">
      <c r="A5" s="230" t="s">
        <v>179</v>
      </c>
      <c r="B5" s="217">
        <v>6771</v>
      </c>
      <c r="C5" s="218">
        <v>7426</v>
      </c>
      <c r="D5" s="219">
        <v>14197</v>
      </c>
      <c r="N5" s="431"/>
      <c r="O5" s="431"/>
      <c r="P5" s="431"/>
      <c r="Q5" s="431"/>
      <c r="R5" s="431"/>
    </row>
    <row r="6" spans="1:19" ht="30" customHeight="1">
      <c r="A6" s="231" t="s">
        <v>180</v>
      </c>
      <c r="B6" s="217">
        <v>46297</v>
      </c>
      <c r="C6" s="218">
        <v>58802</v>
      </c>
      <c r="D6" s="219">
        <v>105099</v>
      </c>
      <c r="N6" s="431"/>
      <c r="O6" s="431"/>
      <c r="P6" s="431"/>
      <c r="Q6" s="431"/>
      <c r="R6" s="431"/>
    </row>
    <row r="7" spans="1:19" ht="51" customHeight="1">
      <c r="A7" s="63" t="s">
        <v>181</v>
      </c>
      <c r="B7" s="220">
        <f>SUM(B4:B6)</f>
        <v>61549</v>
      </c>
      <c r="C7" s="221">
        <f>SUM(C4:C6)</f>
        <v>75722</v>
      </c>
      <c r="D7" s="222">
        <f>SUM(D4:D6)</f>
        <v>137271</v>
      </c>
      <c r="N7" s="431"/>
      <c r="O7" s="431"/>
      <c r="P7" s="431"/>
      <c r="Q7" s="431"/>
      <c r="R7" s="431"/>
    </row>
    <row r="8" spans="1:19">
      <c r="A8" s="229" t="s">
        <v>182</v>
      </c>
      <c r="B8" s="223">
        <v>1026</v>
      </c>
      <c r="C8" s="224">
        <v>953</v>
      </c>
      <c r="D8" s="219">
        <v>1979</v>
      </c>
      <c r="N8" s="431"/>
      <c r="O8" s="431"/>
      <c r="P8" s="431"/>
      <c r="Q8" s="431"/>
      <c r="R8" s="431"/>
    </row>
    <row r="9" spans="1:19">
      <c r="A9" s="230" t="s">
        <v>183</v>
      </c>
      <c r="B9" s="217">
        <v>3856</v>
      </c>
      <c r="C9" s="218">
        <v>4926</v>
      </c>
      <c r="D9" s="219">
        <v>8782</v>
      </c>
      <c r="N9" s="431"/>
      <c r="O9" s="431"/>
      <c r="P9" s="431"/>
      <c r="Q9" s="431"/>
      <c r="R9" s="431"/>
    </row>
    <row r="10" spans="1:19">
      <c r="A10" s="230" t="s">
        <v>184</v>
      </c>
      <c r="B10" s="223">
        <v>450</v>
      </c>
      <c r="C10" s="224">
        <v>448</v>
      </c>
      <c r="D10" s="225">
        <v>898</v>
      </c>
      <c r="N10" s="431"/>
      <c r="O10" s="431"/>
      <c r="P10" s="431"/>
      <c r="Q10" s="431"/>
      <c r="R10" s="431"/>
    </row>
    <row r="11" spans="1:19">
      <c r="A11" s="231" t="s">
        <v>185</v>
      </c>
      <c r="B11" s="217">
        <v>52132</v>
      </c>
      <c r="C11" s="218">
        <v>61425</v>
      </c>
      <c r="D11" s="219">
        <v>113557</v>
      </c>
      <c r="N11" s="431"/>
      <c r="O11" s="431"/>
      <c r="P11" s="431"/>
      <c r="Q11" s="431"/>
      <c r="R11" s="431"/>
    </row>
    <row r="12" spans="1:19" ht="38.25" customHeight="1">
      <c r="A12" s="63" t="s">
        <v>186</v>
      </c>
      <c r="B12" s="220">
        <f>SUM(B8:B11)</f>
        <v>57464</v>
      </c>
      <c r="C12" s="221">
        <f>SUM(C8:C11)</f>
        <v>67752</v>
      </c>
      <c r="D12" s="222">
        <f>SUM(D8:D11)</f>
        <v>125216</v>
      </c>
      <c r="N12" s="431"/>
      <c r="O12" s="431"/>
      <c r="P12" s="431"/>
      <c r="Q12" s="431"/>
      <c r="R12" s="431"/>
    </row>
    <row r="13" spans="1:19">
      <c r="A13" s="64" t="s">
        <v>187</v>
      </c>
      <c r="B13" s="226">
        <f>B7+B12</f>
        <v>119013</v>
      </c>
      <c r="C13" s="227">
        <f>C7+C12</f>
        <v>143474</v>
      </c>
      <c r="D13" s="228">
        <f>D7+D12</f>
        <v>262487</v>
      </c>
    </row>
    <row r="15" spans="1:19">
      <c r="N15" s="331"/>
    </row>
    <row r="16" spans="1:19">
      <c r="K16" s="388"/>
      <c r="L16" s="388"/>
      <c r="M16" s="388"/>
      <c r="N16" s="6"/>
      <c r="O16" s="6"/>
      <c r="P16" s="6"/>
      <c r="Q16" s="388"/>
      <c r="R16" s="388"/>
      <c r="S16" s="331"/>
    </row>
    <row r="17" spans="1:19">
      <c r="J17" s="6"/>
      <c r="K17" s="6"/>
      <c r="L17" s="6"/>
      <c r="M17" s="6"/>
      <c r="N17" s="6"/>
      <c r="O17" s="6"/>
      <c r="P17" s="6"/>
      <c r="Q17" s="388"/>
      <c r="R17" s="388"/>
      <c r="S17" s="331"/>
    </row>
    <row r="18" spans="1:19">
      <c r="K18" s="341"/>
      <c r="L18" s="388"/>
      <c r="M18" s="6"/>
      <c r="N18" s="6"/>
      <c r="O18" s="6"/>
      <c r="P18" s="6"/>
      <c r="Q18" s="6"/>
      <c r="R18" s="6"/>
      <c r="S18" s="331"/>
    </row>
    <row r="19" spans="1:19">
      <c r="A19" s="41" t="s">
        <v>110</v>
      </c>
      <c r="B19" s="41" t="s">
        <v>111</v>
      </c>
      <c r="K19" s="341"/>
      <c r="L19" s="6"/>
      <c r="M19" s="6"/>
      <c r="N19" s="6"/>
      <c r="O19" s="6"/>
      <c r="P19" s="6"/>
      <c r="Q19" s="6"/>
      <c r="R19" s="6"/>
      <c r="S19" s="6"/>
    </row>
    <row r="20" spans="1:19">
      <c r="A20" s="41" t="s">
        <v>112</v>
      </c>
      <c r="B20" s="41" t="s">
        <v>48</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341"/>
      <c r="K22" s="6"/>
      <c r="L22" s="388"/>
      <c r="M22" s="388"/>
      <c r="N22" s="6"/>
      <c r="O22" s="6"/>
      <c r="P22" s="6"/>
      <c r="Q22" s="6"/>
      <c r="R22" s="6"/>
      <c r="S22" s="6"/>
    </row>
    <row r="23" spans="1:19">
      <c r="J23" s="6"/>
      <c r="K23" s="6"/>
      <c r="L23" s="6"/>
      <c r="M23" s="6"/>
      <c r="N23" s="6"/>
      <c r="O23" s="6"/>
      <c r="P23" s="6"/>
      <c r="S23" s="6"/>
    </row>
    <row r="24" spans="1:19">
      <c r="I24" s="6"/>
      <c r="J24" s="6"/>
      <c r="K24" s="6"/>
      <c r="L24" s="6"/>
      <c r="M24" s="6"/>
      <c r="N24" s="6"/>
      <c r="O24" s="6"/>
      <c r="R24" s="6"/>
      <c r="S24" s="331"/>
    </row>
    <row r="25" spans="1:19">
      <c r="M25" s="6"/>
      <c r="N25" s="331"/>
      <c r="O25" s="331"/>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pPwrjA8F7bHju9GpjVPkrzuUi1WPxKoAbGr6zE/WEefN/MmzmXt8DxiePs6/tZxjE9Vr+2P5ix3uVL01W7oheg==" saltValue="hCGHA8phW+42K1ytJyNxBg==" spinCount="100000" sheet="1" objects="1" scenarios="1"/>
  <sortState ref="K16:P22">
    <sortCondition ref="K16"/>
  </sortState>
  <mergeCells count="3">
    <mergeCell ref="A1:D1"/>
    <mergeCell ref="A2:D2"/>
    <mergeCell ref="N3:R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5"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38" customFormat="1" ht="43.5" customHeight="1">
      <c r="A1" s="433" t="s">
        <v>174</v>
      </c>
      <c r="B1" s="433"/>
      <c r="C1" s="433"/>
      <c r="D1" s="433"/>
      <c r="E1" s="148"/>
      <c r="F1" s="433" t="s">
        <v>301</v>
      </c>
      <c r="G1" s="433"/>
      <c r="H1" s="433"/>
      <c r="I1" s="433"/>
      <c r="J1" s="433"/>
      <c r="K1" s="148"/>
      <c r="L1" s="148"/>
      <c r="M1" s="148"/>
      <c r="N1" s="148"/>
      <c r="O1" s="148"/>
      <c r="P1" s="148"/>
      <c r="Q1" s="148"/>
      <c r="R1" s="148"/>
      <c r="S1" s="148"/>
    </row>
    <row r="2" spans="1:19" ht="15.75">
      <c r="A2" s="432">
        <v>42736</v>
      </c>
      <c r="B2" s="432"/>
      <c r="C2" s="432"/>
      <c r="D2" s="432"/>
      <c r="G2" s="72">
        <v>2017</v>
      </c>
      <c r="H2" s="72">
        <v>2018</v>
      </c>
      <c r="I2" s="72">
        <v>2019</v>
      </c>
      <c r="J2" s="72">
        <v>2020</v>
      </c>
    </row>
    <row r="3" spans="1:19" ht="15.75">
      <c r="A3" s="73"/>
      <c r="B3" s="63" t="s">
        <v>175</v>
      </c>
      <c r="C3" s="64" t="s">
        <v>176</v>
      </c>
      <c r="D3" s="74" t="s">
        <v>177</v>
      </c>
      <c r="F3" s="238" t="s">
        <v>178</v>
      </c>
      <c r="G3" s="240">
        <v>11937</v>
      </c>
      <c r="H3" s="240">
        <v>11415</v>
      </c>
      <c r="I3" s="241">
        <v>10930</v>
      </c>
      <c r="J3" s="242">
        <v>11317</v>
      </c>
    </row>
    <row r="4" spans="1:19">
      <c r="A4" s="232" t="s">
        <v>178</v>
      </c>
      <c r="B4" s="215">
        <v>5394</v>
      </c>
      <c r="C4" s="215">
        <v>6543</v>
      </c>
      <c r="D4" s="216">
        <v>11937</v>
      </c>
      <c r="F4" s="239" t="s">
        <v>179</v>
      </c>
      <c r="G4" s="243">
        <v>9357</v>
      </c>
      <c r="H4" s="243">
        <v>8656</v>
      </c>
      <c r="I4" s="244">
        <v>9355</v>
      </c>
      <c r="J4" s="245">
        <v>9860</v>
      </c>
    </row>
    <row r="5" spans="1:19">
      <c r="A5" s="233" t="s">
        <v>179</v>
      </c>
      <c r="B5" s="218">
        <v>4358</v>
      </c>
      <c r="C5" s="218">
        <v>4999</v>
      </c>
      <c r="D5" s="219">
        <v>9357</v>
      </c>
      <c r="F5" s="239" t="s">
        <v>180</v>
      </c>
      <c r="G5" s="243">
        <v>100274</v>
      </c>
      <c r="H5" s="243">
        <v>92632</v>
      </c>
      <c r="I5" s="244">
        <v>88690</v>
      </c>
      <c r="J5" s="245">
        <v>87955</v>
      </c>
    </row>
    <row r="6" spans="1:19" ht="38.25">
      <c r="A6" s="233" t="s">
        <v>180</v>
      </c>
      <c r="B6" s="218">
        <v>45059</v>
      </c>
      <c r="C6" s="218">
        <v>55215</v>
      </c>
      <c r="D6" s="219">
        <v>100274</v>
      </c>
      <c r="F6" s="234" t="s">
        <v>181</v>
      </c>
      <c r="G6" s="246">
        <f>SUM(G3:G5)</f>
        <v>121568</v>
      </c>
      <c r="H6" s="246">
        <f>SUM(H3:H5)</f>
        <v>112703</v>
      </c>
      <c r="I6" s="247">
        <f>SUM(I3:I5)</f>
        <v>108975</v>
      </c>
      <c r="J6" s="248">
        <f>SUM(J3:J5)</f>
        <v>109132</v>
      </c>
    </row>
    <row r="7" spans="1:19">
      <c r="A7" s="234" t="s">
        <v>181</v>
      </c>
      <c r="B7" s="236">
        <f>SUM(B4:B6)</f>
        <v>54811</v>
      </c>
      <c r="C7" s="236">
        <f>SUM(C4:C6)</f>
        <v>66757</v>
      </c>
      <c r="D7" s="237">
        <f>SUM(D4:D6)</f>
        <v>121568</v>
      </c>
      <c r="F7" s="239" t="s">
        <v>182</v>
      </c>
      <c r="G7" s="243">
        <v>2273</v>
      </c>
      <c r="H7" s="249">
        <v>1607</v>
      </c>
      <c r="I7" s="244">
        <v>1371</v>
      </c>
      <c r="J7" s="245">
        <v>1797</v>
      </c>
    </row>
    <row r="8" spans="1:19">
      <c r="A8" s="233" t="s">
        <v>182</v>
      </c>
      <c r="B8" s="218">
        <v>1278</v>
      </c>
      <c r="C8" s="224">
        <v>995</v>
      </c>
      <c r="D8" s="219">
        <v>2273</v>
      </c>
      <c r="F8" s="239" t="s">
        <v>183</v>
      </c>
      <c r="G8" s="243">
        <v>8935</v>
      </c>
      <c r="H8" s="243">
        <v>8449</v>
      </c>
      <c r="I8" s="244">
        <v>8437</v>
      </c>
      <c r="J8" s="245">
        <v>7990</v>
      </c>
    </row>
    <row r="9" spans="1:19">
      <c r="A9" s="233" t="s">
        <v>183</v>
      </c>
      <c r="B9" s="218">
        <v>4142</v>
      </c>
      <c r="C9" s="218">
        <v>4793</v>
      </c>
      <c r="D9" s="219">
        <v>8935</v>
      </c>
      <c r="F9" s="239" t="s">
        <v>184</v>
      </c>
      <c r="G9" s="249">
        <v>1047</v>
      </c>
      <c r="H9" s="249">
        <v>892</v>
      </c>
      <c r="I9" s="244">
        <v>853</v>
      </c>
      <c r="J9" s="245">
        <v>856</v>
      </c>
    </row>
    <row r="10" spans="1:19">
      <c r="A10" s="233" t="s">
        <v>184</v>
      </c>
      <c r="B10" s="224">
        <v>553</v>
      </c>
      <c r="C10" s="224">
        <v>494</v>
      </c>
      <c r="D10" s="219">
        <v>1047</v>
      </c>
      <c r="F10" s="239" t="s">
        <v>185</v>
      </c>
      <c r="G10" s="243">
        <v>97951</v>
      </c>
      <c r="H10" s="243">
        <v>92050</v>
      </c>
      <c r="I10" s="244">
        <v>89783</v>
      </c>
      <c r="J10" s="245">
        <v>91389</v>
      </c>
    </row>
    <row r="11" spans="1:19" ht="25.5">
      <c r="A11" s="233" t="s">
        <v>185</v>
      </c>
      <c r="B11" s="218">
        <v>45576</v>
      </c>
      <c r="C11" s="218">
        <v>52375</v>
      </c>
      <c r="D11" s="219">
        <v>97951</v>
      </c>
      <c r="F11" s="234" t="s">
        <v>186</v>
      </c>
      <c r="G11" s="246">
        <f>SUM(G7:G10)</f>
        <v>110206</v>
      </c>
      <c r="H11" s="246">
        <f>SUM(H7:H10)</f>
        <v>102998</v>
      </c>
      <c r="I11" s="247">
        <f>SUM(I7:I10)</f>
        <v>100444</v>
      </c>
      <c r="J11" s="248">
        <f>SUM(J7:J10)</f>
        <v>102032</v>
      </c>
    </row>
    <row r="12" spans="1:19">
      <c r="A12" s="234" t="s">
        <v>186</v>
      </c>
      <c r="B12" s="236">
        <f>SUM(B8:B11)</f>
        <v>51549</v>
      </c>
      <c r="C12" s="236">
        <f>SUM(C8:C11)</f>
        <v>58657</v>
      </c>
      <c r="D12" s="237">
        <f>SUM(D8:D11)</f>
        <v>110206</v>
      </c>
      <c r="F12" s="235" t="s">
        <v>187</v>
      </c>
      <c r="G12" s="250">
        <f>SUM(G6+G11)</f>
        <v>231774</v>
      </c>
      <c r="H12" s="250">
        <f>H6+H11</f>
        <v>215701</v>
      </c>
      <c r="I12" s="251">
        <f>I6+I11</f>
        <v>209419</v>
      </c>
      <c r="J12" s="252">
        <f>J6+J11</f>
        <v>211164</v>
      </c>
    </row>
    <row r="13" spans="1:19">
      <c r="A13" s="235" t="s">
        <v>187</v>
      </c>
      <c r="B13" s="227">
        <f>SUM(B7+B12)</f>
        <v>106360</v>
      </c>
      <c r="C13" s="227">
        <f>SUM(C7+C12)</f>
        <v>125414</v>
      </c>
      <c r="D13" s="228">
        <f>SUM(D7+D12)</f>
        <v>231774</v>
      </c>
    </row>
    <row r="14" spans="1:19" ht="15.75">
      <c r="A14" s="432">
        <v>43101</v>
      </c>
      <c r="B14" s="432"/>
      <c r="C14" s="432"/>
      <c r="D14" s="432"/>
    </row>
    <row r="15" spans="1:19" ht="15.75">
      <c r="A15" s="73"/>
      <c r="B15" s="63" t="s">
        <v>175</v>
      </c>
      <c r="C15" s="64" t="s">
        <v>176</v>
      </c>
      <c r="D15" s="74" t="s">
        <v>177</v>
      </c>
    </row>
    <row r="16" spans="1:19">
      <c r="A16" s="232" t="s">
        <v>178</v>
      </c>
      <c r="B16" s="215">
        <v>5044</v>
      </c>
      <c r="C16" s="215">
        <v>6371</v>
      </c>
      <c r="D16" s="216">
        <v>11415</v>
      </c>
    </row>
    <row r="17" spans="1:8" ht="15.75">
      <c r="A17" s="233" t="s">
        <v>179</v>
      </c>
      <c r="B17" s="218">
        <v>3910</v>
      </c>
      <c r="C17" s="218">
        <v>4746</v>
      </c>
      <c r="D17" s="219">
        <v>8656</v>
      </c>
      <c r="F17" s="166"/>
      <c r="G17" s="63" t="s">
        <v>175</v>
      </c>
      <c r="H17" s="64" t="s">
        <v>176</v>
      </c>
    </row>
    <row r="18" spans="1:8">
      <c r="A18" s="233" t="s">
        <v>180</v>
      </c>
      <c r="B18" s="218">
        <v>40377</v>
      </c>
      <c r="C18" s="218">
        <v>52255</v>
      </c>
      <c r="D18" s="219">
        <v>92632</v>
      </c>
      <c r="F18" s="168">
        <v>2017</v>
      </c>
      <c r="G18" s="6">
        <f>B13</f>
        <v>106360</v>
      </c>
      <c r="H18" s="6">
        <f>C13</f>
        <v>125414</v>
      </c>
    </row>
    <row r="19" spans="1:8">
      <c r="A19" s="234" t="s">
        <v>181</v>
      </c>
      <c r="B19" s="236">
        <f>SUM(B16:B18)</f>
        <v>49331</v>
      </c>
      <c r="C19" s="236">
        <f>SUM(C16:C18)</f>
        <v>63372</v>
      </c>
      <c r="D19" s="237">
        <f>SUM(D16:D18)</f>
        <v>112703</v>
      </c>
      <c r="F19" s="168">
        <v>2018</v>
      </c>
      <c r="G19" s="6">
        <f>B25</f>
        <v>95554</v>
      </c>
      <c r="H19" s="6">
        <f>C25</f>
        <v>120147</v>
      </c>
    </row>
    <row r="20" spans="1:8">
      <c r="A20" s="233" t="s">
        <v>182</v>
      </c>
      <c r="B20" s="218">
        <v>806</v>
      </c>
      <c r="C20" s="224">
        <v>801</v>
      </c>
      <c r="D20" s="219">
        <v>1607</v>
      </c>
      <c r="F20" s="168">
        <v>2019</v>
      </c>
      <c r="G20" s="6">
        <f>B37</f>
        <v>91894</v>
      </c>
      <c r="H20" s="6">
        <f>C37</f>
        <v>117525</v>
      </c>
    </row>
    <row r="21" spans="1:8">
      <c r="A21" s="233" t="s">
        <v>183</v>
      </c>
      <c r="B21" s="218">
        <v>3810</v>
      </c>
      <c r="C21" s="218">
        <v>4639</v>
      </c>
      <c r="D21" s="219">
        <v>8449</v>
      </c>
      <c r="F21" s="168">
        <v>2020</v>
      </c>
      <c r="G21" s="6">
        <f>B49</f>
        <v>93623</v>
      </c>
      <c r="H21" s="6">
        <f>C49</f>
        <v>117541</v>
      </c>
    </row>
    <row r="22" spans="1:8">
      <c r="A22" s="233" t="s">
        <v>184</v>
      </c>
      <c r="B22" s="224">
        <v>478</v>
      </c>
      <c r="C22" s="224">
        <v>414</v>
      </c>
      <c r="D22" s="219">
        <v>892</v>
      </c>
      <c r="F22" s="168"/>
    </row>
    <row r="23" spans="1:8">
      <c r="A23" s="233" t="s">
        <v>185</v>
      </c>
      <c r="B23" s="218">
        <v>41129</v>
      </c>
      <c r="C23" s="218">
        <v>50921</v>
      </c>
      <c r="D23" s="219">
        <v>92050</v>
      </c>
    </row>
    <row r="24" spans="1:8">
      <c r="A24" s="234" t="s">
        <v>186</v>
      </c>
      <c r="B24" s="236">
        <f>SUM(B20:B23)</f>
        <v>46223</v>
      </c>
      <c r="C24" s="236">
        <f>SUM(C20:C23)</f>
        <v>56775</v>
      </c>
      <c r="D24" s="237">
        <f>SUM(D20:D23)</f>
        <v>102998</v>
      </c>
    </row>
    <row r="25" spans="1:8">
      <c r="A25" s="235" t="s">
        <v>187</v>
      </c>
      <c r="B25" s="227">
        <f>B19+B24</f>
        <v>95554</v>
      </c>
      <c r="C25" s="227">
        <f>C19+C24</f>
        <v>120147</v>
      </c>
      <c r="D25" s="228">
        <f>D19+D24</f>
        <v>215701</v>
      </c>
    </row>
    <row r="26" spans="1:8" ht="15.75">
      <c r="A26" s="432">
        <v>43466</v>
      </c>
      <c r="B26" s="432"/>
      <c r="C26" s="432"/>
      <c r="D26" s="432"/>
    </row>
    <row r="27" spans="1:8" ht="15.75">
      <c r="A27" s="73"/>
      <c r="B27" s="63" t="s">
        <v>175</v>
      </c>
      <c r="C27" s="64" t="s">
        <v>176</v>
      </c>
      <c r="D27" s="74" t="s">
        <v>177</v>
      </c>
    </row>
    <row r="28" spans="1:8">
      <c r="A28" s="232" t="s">
        <v>178</v>
      </c>
      <c r="B28" s="215">
        <v>4768</v>
      </c>
      <c r="C28" s="215">
        <v>6162</v>
      </c>
      <c r="D28" s="216">
        <v>10930</v>
      </c>
    </row>
    <row r="29" spans="1:8">
      <c r="A29" s="233" t="s">
        <v>179</v>
      </c>
      <c r="B29" s="218">
        <v>4251</v>
      </c>
      <c r="C29" s="218">
        <v>5104</v>
      </c>
      <c r="D29" s="219">
        <v>9355</v>
      </c>
    </row>
    <row r="30" spans="1:8">
      <c r="A30" s="233" t="s">
        <v>180</v>
      </c>
      <c r="B30" s="218">
        <v>38144</v>
      </c>
      <c r="C30" s="218">
        <v>50546</v>
      </c>
      <c r="D30" s="219">
        <v>88690</v>
      </c>
    </row>
    <row r="31" spans="1:8">
      <c r="A31" s="234" t="s">
        <v>181</v>
      </c>
      <c r="B31" s="236">
        <f>SUM(B28:B30)</f>
        <v>47163</v>
      </c>
      <c r="C31" s="236">
        <f>SUM(C28:C30)</f>
        <v>61812</v>
      </c>
      <c r="D31" s="237">
        <f>SUM(D28:D30)</f>
        <v>108975</v>
      </c>
    </row>
    <row r="32" spans="1:8">
      <c r="A32" s="233" t="s">
        <v>182</v>
      </c>
      <c r="B32" s="218">
        <v>686</v>
      </c>
      <c r="C32" s="224">
        <v>685</v>
      </c>
      <c r="D32" s="219">
        <v>1371</v>
      </c>
    </row>
    <row r="33" spans="1:4">
      <c r="A33" s="233" t="s">
        <v>183</v>
      </c>
      <c r="B33" s="218">
        <v>3768</v>
      </c>
      <c r="C33" s="218">
        <v>4669</v>
      </c>
      <c r="D33" s="219">
        <v>8437</v>
      </c>
    </row>
    <row r="34" spans="1:4">
      <c r="A34" s="233" t="s">
        <v>184</v>
      </c>
      <c r="B34" s="224">
        <v>441</v>
      </c>
      <c r="C34" s="224">
        <v>412</v>
      </c>
      <c r="D34" s="219">
        <v>853</v>
      </c>
    </row>
    <row r="35" spans="1:4">
      <c r="A35" s="233" t="s">
        <v>185</v>
      </c>
      <c r="B35" s="218">
        <v>39836</v>
      </c>
      <c r="C35" s="218">
        <v>49947</v>
      </c>
      <c r="D35" s="219">
        <v>89783</v>
      </c>
    </row>
    <row r="36" spans="1:4">
      <c r="A36" s="234" t="s">
        <v>186</v>
      </c>
      <c r="B36" s="236">
        <f>SUM(B32:B35)</f>
        <v>44731</v>
      </c>
      <c r="C36" s="236">
        <f>SUM(C32:C35)</f>
        <v>55713</v>
      </c>
      <c r="D36" s="237">
        <f>SUM(D32:D35)</f>
        <v>100444</v>
      </c>
    </row>
    <row r="37" spans="1:4">
      <c r="A37" s="235" t="s">
        <v>187</v>
      </c>
      <c r="B37" s="227">
        <f>B31+B36</f>
        <v>91894</v>
      </c>
      <c r="C37" s="227">
        <f>C31+C36</f>
        <v>117525</v>
      </c>
      <c r="D37" s="228">
        <f>D31+D36</f>
        <v>209419</v>
      </c>
    </row>
    <row r="38" spans="1:4" ht="15.75">
      <c r="A38" s="432">
        <v>43831</v>
      </c>
      <c r="B38" s="432"/>
      <c r="C38" s="432"/>
      <c r="D38" s="432"/>
    </row>
    <row r="39" spans="1:4" ht="15.75">
      <c r="A39" s="73"/>
      <c r="B39" s="63" t="s">
        <v>175</v>
      </c>
      <c r="C39" s="64" t="s">
        <v>176</v>
      </c>
      <c r="D39" s="74" t="s">
        <v>177</v>
      </c>
    </row>
    <row r="40" spans="1:4">
      <c r="A40" s="232" t="s">
        <v>178</v>
      </c>
      <c r="B40" s="215">
        <v>5022</v>
      </c>
      <c r="C40" s="215">
        <v>6295</v>
      </c>
      <c r="D40" s="216">
        <v>11317</v>
      </c>
    </row>
    <row r="41" spans="1:4">
      <c r="A41" s="233" t="s">
        <v>179</v>
      </c>
      <c r="B41" s="218">
        <v>4537</v>
      </c>
      <c r="C41" s="218">
        <v>5323</v>
      </c>
      <c r="D41" s="219">
        <v>9860</v>
      </c>
    </row>
    <row r="42" spans="1:4">
      <c r="A42" s="233" t="s">
        <v>180</v>
      </c>
      <c r="B42" s="218">
        <v>38141</v>
      </c>
      <c r="C42" s="218">
        <v>49814</v>
      </c>
      <c r="D42" s="219">
        <v>87955</v>
      </c>
    </row>
    <row r="43" spans="1:4">
      <c r="A43" s="234" t="s">
        <v>181</v>
      </c>
      <c r="B43" s="236">
        <f>SUM(B40:B42)</f>
        <v>47700</v>
      </c>
      <c r="C43" s="236">
        <f>SUM(C40:C42)</f>
        <v>61432</v>
      </c>
      <c r="D43" s="237">
        <f>SUM(D40:D42)</f>
        <v>109132</v>
      </c>
    </row>
    <row r="44" spans="1:4">
      <c r="A44" s="233" t="s">
        <v>182</v>
      </c>
      <c r="B44" s="218">
        <v>970</v>
      </c>
      <c r="C44" s="224">
        <v>827</v>
      </c>
      <c r="D44" s="219">
        <v>1797</v>
      </c>
    </row>
    <row r="45" spans="1:4">
      <c r="A45" s="233" t="s">
        <v>183</v>
      </c>
      <c r="B45" s="218">
        <v>3533</v>
      </c>
      <c r="C45" s="218">
        <v>4457</v>
      </c>
      <c r="D45" s="219">
        <v>7990</v>
      </c>
    </row>
    <row r="46" spans="1:4">
      <c r="A46" s="233" t="s">
        <v>184</v>
      </c>
      <c r="B46" s="224">
        <v>437</v>
      </c>
      <c r="C46" s="224">
        <v>419</v>
      </c>
      <c r="D46" s="219">
        <v>856</v>
      </c>
    </row>
    <row r="47" spans="1:4">
      <c r="A47" s="233" t="s">
        <v>185</v>
      </c>
      <c r="B47" s="218">
        <v>40983</v>
      </c>
      <c r="C47" s="218">
        <v>50406</v>
      </c>
      <c r="D47" s="219">
        <v>91389</v>
      </c>
    </row>
    <row r="48" spans="1:4">
      <c r="A48" s="234" t="s">
        <v>186</v>
      </c>
      <c r="B48" s="236">
        <f>SUM(B44:B47)</f>
        <v>45923</v>
      </c>
      <c r="C48" s="236">
        <f>SUM(C44:C47)</f>
        <v>56109</v>
      </c>
      <c r="D48" s="237">
        <f>SUM(D44:D47)</f>
        <v>102032</v>
      </c>
    </row>
    <row r="49" spans="1:4">
      <c r="A49" s="235" t="s">
        <v>187</v>
      </c>
      <c r="B49" s="227">
        <f>B43+B48</f>
        <v>93623</v>
      </c>
      <c r="C49" s="227">
        <f>C43+C48</f>
        <v>117541</v>
      </c>
      <c r="D49" s="228">
        <f>D43+D48</f>
        <v>211164</v>
      </c>
    </row>
    <row r="52" spans="1:4">
      <c r="A52" s="41" t="s">
        <v>110</v>
      </c>
      <c r="B52" s="41" t="s">
        <v>111</v>
      </c>
    </row>
    <row r="53" spans="1:4">
      <c r="A53" s="41" t="s">
        <v>112</v>
      </c>
      <c r="B53" s="41" t="s">
        <v>48</v>
      </c>
    </row>
  </sheetData>
  <sheetProtection algorithmName="SHA-512" hashValue="y52MiwMxWjjuvH0Fy5FkL9S9XSLUOxsBGzMzV2vJ4Pn8Hrp4c7/RL9wVshGtCSi6kQdF4A46Z06tlqB28PuPQw==" saltValue="DbEl3iWTeb25lGCfutNUrQ==" spinCount="100000" sheet="1" objects="1" scenarios="1"/>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80" zoomScaleNormal="80" workbookViewId="0">
      <selection activeCell="A18" sqref="A18"/>
    </sheetView>
  </sheetViews>
  <sheetFormatPr baseColWidth="10" defaultRowHeight="15"/>
  <cols>
    <col min="1" max="1" width="27.5703125" customWidth="1"/>
    <col min="2" max="5" width="16.28515625" customWidth="1"/>
  </cols>
  <sheetData>
    <row r="1" spans="1:5" ht="15.75">
      <c r="A1" s="435" t="s">
        <v>533</v>
      </c>
      <c r="B1" s="435"/>
      <c r="C1" s="435"/>
      <c r="D1" s="435"/>
      <c r="E1" s="435"/>
    </row>
    <row r="2" spans="1:5" ht="38.25" customHeight="1">
      <c r="A2" s="190" t="s">
        <v>534</v>
      </c>
      <c r="B2" s="436" t="s">
        <v>504</v>
      </c>
      <c r="C2" s="436"/>
      <c r="D2" s="437" t="s">
        <v>505</v>
      </c>
      <c r="E2" s="437"/>
    </row>
    <row r="3" spans="1:5">
      <c r="A3" s="290" t="s">
        <v>535</v>
      </c>
      <c r="B3" s="434">
        <v>80581</v>
      </c>
      <c r="C3" s="434"/>
      <c r="D3" s="434">
        <v>11902</v>
      </c>
      <c r="E3" s="434"/>
    </row>
    <row r="4" spans="1:5">
      <c r="A4" s="290" t="s">
        <v>536</v>
      </c>
      <c r="B4" s="434">
        <v>81401</v>
      </c>
      <c r="C4" s="434"/>
      <c r="D4" s="434">
        <v>12039</v>
      </c>
      <c r="E4" s="434"/>
    </row>
    <row r="5" spans="1:5">
      <c r="A5" s="290" t="s">
        <v>537</v>
      </c>
      <c r="B5" s="434">
        <v>81529</v>
      </c>
      <c r="C5" s="434"/>
      <c r="D5" s="434">
        <v>12105</v>
      </c>
      <c r="E5" s="434"/>
    </row>
    <row r="6" spans="1:5">
      <c r="A6" s="290" t="s">
        <v>538</v>
      </c>
      <c r="B6" s="434">
        <v>81834</v>
      </c>
      <c r="C6" s="434"/>
      <c r="D6" s="434">
        <v>12242</v>
      </c>
      <c r="E6" s="434"/>
    </row>
    <row r="7" spans="1:5" s="339" customFormat="1">
      <c r="A7" s="290" t="s">
        <v>539</v>
      </c>
      <c r="B7" s="434">
        <v>81914</v>
      </c>
      <c r="C7" s="434"/>
      <c r="D7" s="434">
        <v>12274</v>
      </c>
      <c r="E7" s="434"/>
    </row>
    <row r="8" spans="1:5">
      <c r="A8" s="290" t="s">
        <v>596</v>
      </c>
      <c r="B8" s="434">
        <v>83382</v>
      </c>
      <c r="C8" s="434"/>
      <c r="D8" s="434">
        <v>12289</v>
      </c>
      <c r="E8" s="434"/>
    </row>
    <row r="9" spans="1:5">
      <c r="A9" s="399" t="s">
        <v>597</v>
      </c>
      <c r="B9" s="431"/>
      <c r="C9" s="431"/>
      <c r="D9" s="431"/>
      <c r="E9" s="431"/>
    </row>
    <row r="10" spans="1:5">
      <c r="A10" s="431"/>
      <c r="B10" s="431"/>
      <c r="C10" s="431"/>
      <c r="D10" s="431"/>
      <c r="E10" s="431"/>
    </row>
    <row r="11" spans="1:5">
      <c r="A11" s="431"/>
      <c r="B11" s="431"/>
      <c r="C11" s="431"/>
      <c r="D11" s="431"/>
      <c r="E11" s="431"/>
    </row>
    <row r="12" spans="1:5" ht="24.75" customHeight="1">
      <c r="A12" s="431"/>
      <c r="B12" s="431"/>
      <c r="C12" s="431"/>
      <c r="D12" s="431"/>
      <c r="E12" s="431"/>
    </row>
    <row r="13" spans="1:5">
      <c r="A13" s="431"/>
      <c r="B13" s="431"/>
      <c r="C13" s="431"/>
      <c r="D13" s="431"/>
      <c r="E13" s="431"/>
    </row>
    <row r="14" spans="1:5" s="189" customFormat="1">
      <c r="A14" s="431"/>
      <c r="B14" s="431"/>
      <c r="C14" s="431"/>
      <c r="D14" s="431"/>
      <c r="E14" s="431"/>
    </row>
    <row r="15" spans="1:5">
      <c r="A15" s="431"/>
      <c r="B15" s="431"/>
      <c r="C15" s="431"/>
      <c r="D15" s="431"/>
      <c r="E15" s="431"/>
    </row>
    <row r="16" spans="1:5" ht="129" customHeight="1">
      <c r="A16" s="431"/>
      <c r="B16" s="431"/>
      <c r="C16" s="431"/>
      <c r="D16" s="431"/>
      <c r="E16" s="431"/>
    </row>
    <row r="17" spans="1:5" ht="15.75">
      <c r="A17" s="435" t="s">
        <v>515</v>
      </c>
      <c r="B17" s="435"/>
      <c r="C17" s="435"/>
      <c r="D17" s="435"/>
      <c r="E17" s="435"/>
    </row>
    <row r="18" spans="1:5">
      <c r="A18" s="17" t="s">
        <v>598</v>
      </c>
      <c r="B18" s="18"/>
      <c r="C18" s="18"/>
      <c r="D18" s="18"/>
      <c r="E18" s="18"/>
    </row>
    <row r="19" spans="1:5" ht="38.25">
      <c r="A19" s="190" t="s">
        <v>44</v>
      </c>
      <c r="B19" s="191" t="s">
        <v>504</v>
      </c>
      <c r="C19" s="190" t="s">
        <v>505</v>
      </c>
      <c r="D19" s="192" t="s">
        <v>503</v>
      </c>
      <c r="E19" s="192" t="s">
        <v>502</v>
      </c>
    </row>
    <row r="20" spans="1:5">
      <c r="A20" s="194" t="s">
        <v>124</v>
      </c>
      <c r="B20" s="37">
        <v>13086</v>
      </c>
      <c r="C20" s="37">
        <v>1166</v>
      </c>
      <c r="D20" s="18">
        <v>88</v>
      </c>
      <c r="E20" s="37">
        <v>1121</v>
      </c>
    </row>
    <row r="21" spans="1:5">
      <c r="A21" s="194" t="s">
        <v>125</v>
      </c>
      <c r="B21" s="18">
        <v>610</v>
      </c>
      <c r="C21" s="18">
        <v>57</v>
      </c>
      <c r="D21" s="18">
        <v>17</v>
      </c>
      <c r="E21" s="18">
        <v>53</v>
      </c>
    </row>
    <row r="22" spans="1:5">
      <c r="A22" s="194" t="s">
        <v>126</v>
      </c>
      <c r="B22" s="18">
        <v>302</v>
      </c>
      <c r="C22" s="18">
        <v>63</v>
      </c>
      <c r="D22" s="18">
        <v>8</v>
      </c>
      <c r="E22" s="18">
        <v>56</v>
      </c>
    </row>
    <row r="23" spans="1:5">
      <c r="A23" s="194" t="s">
        <v>127</v>
      </c>
      <c r="B23" s="37">
        <v>10848</v>
      </c>
      <c r="C23" s="37">
        <v>1638</v>
      </c>
      <c r="D23" s="18">
        <v>154</v>
      </c>
      <c r="E23" s="37">
        <v>1546</v>
      </c>
    </row>
    <row r="24" spans="1:5">
      <c r="A24" s="194" t="s">
        <v>507</v>
      </c>
      <c r="B24" s="18">
        <v>262</v>
      </c>
      <c r="C24" s="18">
        <v>46</v>
      </c>
      <c r="D24" s="18">
        <v>2</v>
      </c>
      <c r="E24" s="37">
        <v>46</v>
      </c>
    </row>
    <row r="25" spans="1:5">
      <c r="A25" s="194" t="s">
        <v>129</v>
      </c>
      <c r="B25" s="37">
        <v>1168</v>
      </c>
      <c r="C25" s="18">
        <v>247</v>
      </c>
      <c r="D25" s="18">
        <v>18</v>
      </c>
      <c r="E25" s="18">
        <v>239</v>
      </c>
    </row>
    <row r="26" spans="1:5">
      <c r="A26" s="194" t="s">
        <v>142</v>
      </c>
      <c r="B26" s="37">
        <v>1446</v>
      </c>
      <c r="C26" s="18">
        <v>168</v>
      </c>
      <c r="D26" s="18">
        <v>28</v>
      </c>
      <c r="E26" s="18">
        <v>158</v>
      </c>
    </row>
    <row r="27" spans="1:5">
      <c r="A27" s="194" t="s">
        <v>508</v>
      </c>
      <c r="B27" s="18">
        <v>333</v>
      </c>
      <c r="C27" s="18">
        <v>76</v>
      </c>
      <c r="D27" s="18">
        <v>4</v>
      </c>
      <c r="E27" s="18">
        <v>74</v>
      </c>
    </row>
    <row r="28" spans="1:5">
      <c r="A28" s="194" t="s">
        <v>151</v>
      </c>
      <c r="B28" s="18">
        <v>81</v>
      </c>
      <c r="C28" s="18">
        <v>21</v>
      </c>
      <c r="D28" s="18">
        <v>0</v>
      </c>
      <c r="E28" s="18">
        <v>21</v>
      </c>
    </row>
    <row r="29" spans="1:5">
      <c r="A29" s="194" t="s">
        <v>130</v>
      </c>
      <c r="B29" s="18">
        <v>107</v>
      </c>
      <c r="C29" s="18">
        <v>20</v>
      </c>
      <c r="D29" s="18">
        <v>0</v>
      </c>
      <c r="E29" s="18">
        <v>20</v>
      </c>
    </row>
    <row r="30" spans="1:5">
      <c r="A30" s="194" t="s">
        <v>131</v>
      </c>
      <c r="B30" s="18">
        <v>153</v>
      </c>
      <c r="C30" s="18">
        <v>44</v>
      </c>
      <c r="D30" s="18">
        <v>0</v>
      </c>
      <c r="E30" s="18">
        <v>44</v>
      </c>
    </row>
    <row r="31" spans="1:5">
      <c r="A31" s="194" t="s">
        <v>509</v>
      </c>
      <c r="B31" s="37">
        <v>2109</v>
      </c>
      <c r="C31" s="18">
        <v>572</v>
      </c>
      <c r="D31" s="18">
        <v>69</v>
      </c>
      <c r="E31" s="18">
        <v>520</v>
      </c>
    </row>
    <row r="32" spans="1:5">
      <c r="A32" s="194" t="s">
        <v>134</v>
      </c>
      <c r="B32" s="37">
        <v>1452</v>
      </c>
      <c r="C32" s="18">
        <v>202</v>
      </c>
      <c r="D32" s="18">
        <v>17</v>
      </c>
      <c r="E32" s="18">
        <v>192</v>
      </c>
    </row>
    <row r="33" spans="1:5">
      <c r="A33" s="194" t="s">
        <v>510</v>
      </c>
      <c r="B33" s="18">
        <v>908</v>
      </c>
      <c r="C33" s="18">
        <v>186</v>
      </c>
      <c r="D33" s="18">
        <v>18</v>
      </c>
      <c r="E33" s="18">
        <v>180</v>
      </c>
    </row>
    <row r="34" spans="1:5">
      <c r="A34" s="194" t="s">
        <v>136</v>
      </c>
      <c r="B34" s="37">
        <v>1126</v>
      </c>
      <c r="C34" s="18">
        <v>238</v>
      </c>
      <c r="D34" s="18">
        <v>9</v>
      </c>
      <c r="E34" s="18">
        <v>237</v>
      </c>
    </row>
    <row r="35" spans="1:5">
      <c r="A35" s="194" t="s">
        <v>133</v>
      </c>
      <c r="B35" s="18">
        <v>118</v>
      </c>
      <c r="C35" s="18">
        <v>39</v>
      </c>
      <c r="D35" s="18">
        <v>4</v>
      </c>
      <c r="E35" s="18">
        <v>35</v>
      </c>
    </row>
    <row r="36" spans="1:5">
      <c r="A36" s="194" t="s">
        <v>511</v>
      </c>
      <c r="B36" s="37">
        <v>10926</v>
      </c>
      <c r="C36" s="37">
        <v>1706</v>
      </c>
      <c r="D36" s="18">
        <v>149</v>
      </c>
      <c r="E36" s="37">
        <v>1643</v>
      </c>
    </row>
    <row r="37" spans="1:5">
      <c r="A37" s="194" t="s">
        <v>512</v>
      </c>
      <c r="B37" s="18">
        <v>400</v>
      </c>
      <c r="C37" s="18">
        <v>87</v>
      </c>
      <c r="D37" s="18">
        <v>1</v>
      </c>
      <c r="E37" s="18">
        <v>86</v>
      </c>
    </row>
    <row r="38" spans="1:5">
      <c r="A38" s="194" t="s">
        <v>139</v>
      </c>
      <c r="B38" s="37">
        <v>2429</v>
      </c>
      <c r="C38" s="18">
        <v>473</v>
      </c>
      <c r="D38" s="18">
        <v>55</v>
      </c>
      <c r="E38" s="18">
        <v>452</v>
      </c>
    </row>
    <row r="39" spans="1:5">
      <c r="A39" s="194" t="s">
        <v>513</v>
      </c>
      <c r="B39" s="18">
        <v>289</v>
      </c>
      <c r="C39" s="18">
        <v>73</v>
      </c>
      <c r="D39" s="18">
        <v>3</v>
      </c>
      <c r="E39" s="18">
        <v>71</v>
      </c>
    </row>
    <row r="40" spans="1:5">
      <c r="A40" s="194" t="s">
        <v>141</v>
      </c>
      <c r="B40" s="37">
        <v>1379</v>
      </c>
      <c r="C40" s="18">
        <v>375</v>
      </c>
      <c r="D40" s="18">
        <v>29</v>
      </c>
      <c r="E40" s="18">
        <v>369</v>
      </c>
    </row>
    <row r="41" spans="1:5">
      <c r="A41" s="194" t="s">
        <v>149</v>
      </c>
      <c r="B41" s="18">
        <v>69</v>
      </c>
      <c r="C41" s="18">
        <v>20</v>
      </c>
      <c r="D41" s="18">
        <v>0</v>
      </c>
      <c r="E41" s="18">
        <v>20</v>
      </c>
    </row>
    <row r="42" spans="1:5">
      <c r="A42" s="194" t="s">
        <v>140</v>
      </c>
      <c r="B42" s="37">
        <v>3912</v>
      </c>
      <c r="C42" s="18">
        <v>622</v>
      </c>
      <c r="D42" s="18">
        <v>31</v>
      </c>
      <c r="E42" s="18">
        <v>608</v>
      </c>
    </row>
    <row r="43" spans="1:5">
      <c r="A43" s="194" t="s">
        <v>143</v>
      </c>
      <c r="B43" s="18">
        <v>95</v>
      </c>
      <c r="C43" s="18">
        <v>36</v>
      </c>
      <c r="D43" s="18">
        <v>0</v>
      </c>
      <c r="E43" s="18">
        <v>35</v>
      </c>
    </row>
    <row r="44" spans="1:5">
      <c r="A44" s="194" t="s">
        <v>144</v>
      </c>
      <c r="B44" s="37">
        <v>2521</v>
      </c>
      <c r="C44" s="18">
        <v>390</v>
      </c>
      <c r="D44" s="18">
        <v>26</v>
      </c>
      <c r="E44" s="18">
        <v>376</v>
      </c>
    </row>
    <row r="45" spans="1:5">
      <c r="A45" s="194" t="s">
        <v>145</v>
      </c>
      <c r="B45" s="37">
        <v>23235</v>
      </c>
      <c r="C45" s="37">
        <v>2978</v>
      </c>
      <c r="D45" s="18">
        <v>335</v>
      </c>
      <c r="E45" s="37">
        <v>2820</v>
      </c>
    </row>
    <row r="46" spans="1:5">
      <c r="A46" s="194" t="s">
        <v>146</v>
      </c>
      <c r="B46" s="37">
        <v>1232</v>
      </c>
      <c r="C46" s="18">
        <v>217</v>
      </c>
      <c r="D46" s="18">
        <v>6</v>
      </c>
      <c r="E46" s="18">
        <v>212</v>
      </c>
    </row>
    <row r="47" spans="1:5">
      <c r="A47" s="194" t="s">
        <v>147</v>
      </c>
      <c r="B47" s="37">
        <v>1283</v>
      </c>
      <c r="C47" s="18">
        <v>206</v>
      </c>
      <c r="D47" s="18">
        <v>10</v>
      </c>
      <c r="E47" s="18">
        <v>202</v>
      </c>
    </row>
    <row r="48" spans="1:5">
      <c r="A48" s="194" t="s">
        <v>150</v>
      </c>
      <c r="B48" s="37">
        <v>1060</v>
      </c>
      <c r="C48" s="18">
        <v>196</v>
      </c>
      <c r="D48" s="18">
        <v>21</v>
      </c>
      <c r="E48" s="18">
        <v>187</v>
      </c>
    </row>
    <row r="49" spans="1:5">
      <c r="A49" s="194" t="s">
        <v>152</v>
      </c>
      <c r="B49" s="18">
        <v>383</v>
      </c>
      <c r="C49" s="18">
        <v>111</v>
      </c>
      <c r="D49" s="18">
        <v>7</v>
      </c>
      <c r="E49" s="18">
        <v>106</v>
      </c>
    </row>
    <row r="50" spans="1:5">
      <c r="A50" s="194" t="s">
        <v>514</v>
      </c>
      <c r="B50" s="18">
        <v>60</v>
      </c>
      <c r="C50" s="18">
        <v>16</v>
      </c>
      <c r="D50" s="18">
        <v>2</v>
      </c>
      <c r="E50" s="18">
        <v>14</v>
      </c>
    </row>
    <row r="51" spans="1:5">
      <c r="A51" s="195" t="s">
        <v>506</v>
      </c>
      <c r="B51" s="193">
        <f>SUM(B20:B50)</f>
        <v>83382</v>
      </c>
      <c r="C51" s="193">
        <f t="shared" ref="C51:E51" si="0">SUM(C20:C50)</f>
        <v>12289</v>
      </c>
      <c r="D51" s="193">
        <f t="shared" si="0"/>
        <v>1111</v>
      </c>
      <c r="E51" s="193">
        <f t="shared" si="0"/>
        <v>11743</v>
      </c>
    </row>
    <row r="52" spans="1:5">
      <c r="B52" s="6"/>
      <c r="C52" s="6"/>
      <c r="D52" s="6"/>
      <c r="E52" s="6"/>
    </row>
    <row r="53" spans="1:5">
      <c r="A53" s="292" t="s">
        <v>540</v>
      </c>
      <c r="B53" s="340"/>
    </row>
    <row r="55" spans="1:5">
      <c r="A55" s="41" t="s">
        <v>343</v>
      </c>
      <c r="B55" s="41"/>
    </row>
    <row r="56" spans="1:5">
      <c r="A56" s="41" t="s">
        <v>346</v>
      </c>
      <c r="B56" s="41"/>
    </row>
  </sheetData>
  <sheetProtection algorithmName="SHA-512" hashValue="XEw0cu+o9gcaXl+YdsMIvXDXd0UWd3dWhDJ57viYP4ryOfBbhCFzzMrwsKOOcqaZM0NiZU7X83so4YHon2yUaA==" saltValue="h4SBCu+p6uLuBEXXPDY9UA==" spinCount="100000" sheet="1" objects="1" scenarios="1"/>
  <mergeCells count="17">
    <mergeCell ref="A9:E16"/>
    <mergeCell ref="A17:E17"/>
    <mergeCell ref="B5:C5"/>
    <mergeCell ref="D5:E5"/>
    <mergeCell ref="B6:C6"/>
    <mergeCell ref="D6:E6"/>
    <mergeCell ref="B8:C8"/>
    <mergeCell ref="D8:E8"/>
    <mergeCell ref="B7:C7"/>
    <mergeCell ref="D7:E7"/>
    <mergeCell ref="B4:C4"/>
    <mergeCell ref="D4:E4"/>
    <mergeCell ref="A1:E1"/>
    <mergeCell ref="B2:C2"/>
    <mergeCell ref="D2:E2"/>
    <mergeCell ref="B3:C3"/>
    <mergeCell ref="D3:E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zoomScale="80" zoomScaleNormal="80" workbookViewId="0">
      <selection activeCell="I45" sqref="I45"/>
    </sheetView>
  </sheetViews>
  <sheetFormatPr baseColWidth="10" defaultRowHeight="15"/>
  <cols>
    <col min="1" max="1" width="16.28515625" customWidth="1"/>
    <col min="2" max="2" width="14.5703125" customWidth="1"/>
    <col min="3" max="6" width="14.7109375" customWidth="1"/>
  </cols>
  <sheetData>
    <row r="1" spans="1:16" ht="53.25" customHeight="1">
      <c r="A1" s="438" t="s">
        <v>546</v>
      </c>
      <c r="B1" s="438"/>
      <c r="C1" s="438"/>
      <c r="D1" s="438"/>
      <c r="E1" s="438"/>
      <c r="F1" s="438"/>
    </row>
    <row r="2" spans="1:16" ht="30" customHeight="1">
      <c r="A2" s="23" t="s">
        <v>98</v>
      </c>
      <c r="B2" s="169" t="s">
        <v>99</v>
      </c>
      <c r="C2" s="169" t="s">
        <v>100</v>
      </c>
      <c r="D2" s="171" t="s">
        <v>428</v>
      </c>
      <c r="E2" s="171" t="s">
        <v>427</v>
      </c>
      <c r="F2" s="170" t="s">
        <v>547</v>
      </c>
    </row>
    <row r="3" spans="1:16" ht="15" customHeight="1">
      <c r="A3" s="26">
        <v>43831</v>
      </c>
      <c r="B3" s="28">
        <v>14451</v>
      </c>
      <c r="C3" s="28">
        <v>14305</v>
      </c>
      <c r="D3" s="28">
        <v>3521</v>
      </c>
      <c r="E3" s="206">
        <v>25235</v>
      </c>
      <c r="F3" s="27">
        <v>28756</v>
      </c>
      <c r="G3" s="6"/>
    </row>
    <row r="4" spans="1:16" ht="15" customHeight="1">
      <c r="A4" s="26">
        <v>43862</v>
      </c>
      <c r="B4" s="207">
        <v>13328</v>
      </c>
      <c r="C4" s="207">
        <v>12817</v>
      </c>
      <c r="D4" s="207">
        <v>3255</v>
      </c>
      <c r="E4" s="208">
        <v>22890</v>
      </c>
      <c r="F4" s="27">
        <v>26145</v>
      </c>
      <c r="G4" s="6"/>
    </row>
    <row r="5" spans="1:16">
      <c r="A5" s="26">
        <v>43891</v>
      </c>
      <c r="B5" s="28">
        <v>10183</v>
      </c>
      <c r="C5" s="28">
        <v>9355</v>
      </c>
      <c r="D5" s="28">
        <v>2533</v>
      </c>
      <c r="E5" s="206">
        <v>17005</v>
      </c>
      <c r="F5" s="27">
        <v>19538</v>
      </c>
      <c r="G5" s="6"/>
    </row>
    <row r="6" spans="1:16">
      <c r="A6" s="26">
        <v>43922</v>
      </c>
      <c r="B6" s="209">
        <v>4046</v>
      </c>
      <c r="C6" s="209">
        <v>2451</v>
      </c>
      <c r="D6" s="210">
        <v>815</v>
      </c>
      <c r="E6" s="206">
        <v>5682</v>
      </c>
      <c r="F6" s="27">
        <v>6497</v>
      </c>
      <c r="G6" s="6"/>
    </row>
    <row r="7" spans="1:16">
      <c r="A7" s="26">
        <v>43952</v>
      </c>
      <c r="B7" s="28">
        <v>5068</v>
      </c>
      <c r="C7" s="28">
        <v>2843</v>
      </c>
      <c r="D7" s="28">
        <v>1201</v>
      </c>
      <c r="E7" s="206">
        <v>6710</v>
      </c>
      <c r="F7" s="27">
        <v>7911</v>
      </c>
      <c r="G7" s="6"/>
      <c r="N7" s="139"/>
      <c r="O7" s="139"/>
      <c r="P7" s="139"/>
    </row>
    <row r="8" spans="1:16">
      <c r="A8" s="26">
        <v>43983</v>
      </c>
      <c r="B8" s="28">
        <v>7872</v>
      </c>
      <c r="C8" s="28">
        <v>4950</v>
      </c>
      <c r="D8" s="28">
        <v>1815</v>
      </c>
      <c r="E8" s="28">
        <v>11007</v>
      </c>
      <c r="F8" s="27">
        <v>12822</v>
      </c>
      <c r="G8" s="6"/>
      <c r="N8" s="139"/>
      <c r="O8" s="139"/>
      <c r="P8" s="139"/>
    </row>
    <row r="9" spans="1:16">
      <c r="A9" s="26">
        <v>44013</v>
      </c>
      <c r="B9" s="28">
        <v>10037</v>
      </c>
      <c r="C9" s="28">
        <v>7946</v>
      </c>
      <c r="D9" s="28">
        <v>2611</v>
      </c>
      <c r="E9" s="28">
        <v>15372</v>
      </c>
      <c r="F9" s="27">
        <v>17983</v>
      </c>
      <c r="N9" s="139"/>
      <c r="O9" s="139"/>
      <c r="P9" s="139"/>
    </row>
    <row r="10" spans="1:16" s="341" customFormat="1">
      <c r="A10" s="26">
        <v>44044</v>
      </c>
      <c r="B10" s="28">
        <v>8153</v>
      </c>
      <c r="C10" s="28">
        <v>7094</v>
      </c>
      <c r="D10" s="28">
        <v>2166</v>
      </c>
      <c r="E10" s="28">
        <v>13081</v>
      </c>
      <c r="F10" s="27">
        <v>15247</v>
      </c>
      <c r="N10" s="139"/>
      <c r="O10" s="139"/>
      <c r="P10" s="139"/>
    </row>
    <row r="11" spans="1:16" s="351" customFormat="1">
      <c r="A11" s="26">
        <v>44075</v>
      </c>
      <c r="B11" s="28">
        <v>8731</v>
      </c>
      <c r="C11" s="28">
        <v>8744</v>
      </c>
      <c r="D11" s="28">
        <v>2380</v>
      </c>
      <c r="E11" s="28">
        <v>15095</v>
      </c>
      <c r="F11" s="27">
        <v>17475</v>
      </c>
      <c r="N11" s="139"/>
      <c r="O11" s="139"/>
      <c r="P11" s="139"/>
    </row>
    <row r="12" spans="1:16" s="351" customFormat="1">
      <c r="A12" s="141">
        <v>44105</v>
      </c>
      <c r="B12" s="205">
        <v>8951</v>
      </c>
      <c r="C12" s="205">
        <v>8268</v>
      </c>
      <c r="D12" s="139">
        <v>2439</v>
      </c>
      <c r="E12" s="205">
        <v>14780</v>
      </c>
      <c r="F12" s="142">
        <v>17219</v>
      </c>
      <c r="N12" s="139"/>
      <c r="O12" s="139"/>
      <c r="P12" s="139"/>
    </row>
    <row r="13" spans="1:16" s="351" customFormat="1">
      <c r="A13" s="26">
        <v>44136</v>
      </c>
      <c r="B13" s="28"/>
      <c r="C13" s="28"/>
      <c r="D13" s="28"/>
      <c r="E13" s="28"/>
      <c r="F13" s="142"/>
      <c r="N13" s="139"/>
      <c r="O13" s="139"/>
      <c r="P13" s="139"/>
    </row>
    <row r="14" spans="1:16" s="351" customFormat="1">
      <c r="A14" s="26">
        <v>44166</v>
      </c>
      <c r="B14" s="28"/>
      <c r="C14" s="28"/>
      <c r="D14" s="28"/>
      <c r="E14" s="28"/>
      <c r="F14" s="142"/>
      <c r="N14" s="139"/>
      <c r="O14" s="139"/>
      <c r="P14" s="139"/>
    </row>
    <row r="15" spans="1:16" ht="15" customHeight="1">
      <c r="A15" s="399" t="s">
        <v>652</v>
      </c>
      <c r="B15" s="399"/>
      <c r="C15" s="399"/>
      <c r="D15" s="399"/>
      <c r="E15" s="399"/>
      <c r="F15" s="399"/>
      <c r="G15" s="165"/>
      <c r="H15" s="165"/>
    </row>
    <row r="16" spans="1:16">
      <c r="A16" s="399"/>
      <c r="B16" s="399"/>
      <c r="C16" s="399"/>
      <c r="D16" s="399"/>
      <c r="E16" s="399"/>
      <c r="F16" s="399"/>
      <c r="G16" s="165"/>
      <c r="H16" s="165"/>
    </row>
    <row r="17" spans="1:18" ht="18" customHeight="1">
      <c r="A17" s="399"/>
      <c r="B17" s="399"/>
      <c r="C17" s="399"/>
      <c r="D17" s="399"/>
      <c r="E17" s="399"/>
      <c r="F17" s="399"/>
      <c r="G17" s="165"/>
      <c r="H17" s="438" t="s">
        <v>548</v>
      </c>
      <c r="I17" s="438"/>
      <c r="J17" s="438"/>
      <c r="K17" s="438"/>
      <c r="L17" s="438"/>
      <c r="M17" s="438"/>
      <c r="N17" s="438"/>
      <c r="O17" s="438"/>
      <c r="P17" s="438"/>
      <c r="Q17" s="438"/>
      <c r="R17" s="438"/>
    </row>
    <row r="18" spans="1:18" ht="42.75" customHeight="1">
      <c r="A18" s="399"/>
      <c r="B18" s="399"/>
      <c r="C18" s="399"/>
      <c r="D18" s="399"/>
      <c r="E18" s="399"/>
      <c r="F18" s="399"/>
      <c r="H18" s="25" t="s">
        <v>98</v>
      </c>
      <c r="I18" s="22" t="s">
        <v>549</v>
      </c>
      <c r="J18" s="23" t="s">
        <v>550</v>
      </c>
      <c r="K18" s="22" t="s">
        <v>551</v>
      </c>
      <c r="Q18" s="172"/>
    </row>
    <row r="19" spans="1:18" ht="27.75" customHeight="1">
      <c r="A19" s="399"/>
      <c r="B19" s="399"/>
      <c r="C19" s="399"/>
      <c r="D19" s="399"/>
      <c r="E19" s="399"/>
      <c r="F19" s="399"/>
      <c r="H19" s="26" t="s">
        <v>653</v>
      </c>
      <c r="I19" s="28">
        <v>29181</v>
      </c>
      <c r="J19" s="27">
        <v>28756</v>
      </c>
      <c r="K19" s="12">
        <f>((J19-I19)/I19)*100</f>
        <v>-1.4564271272403275</v>
      </c>
      <c r="Q19" s="172"/>
    </row>
    <row r="20" spans="1:18">
      <c r="A20" s="399"/>
      <c r="B20" s="399"/>
      <c r="C20" s="399"/>
      <c r="D20" s="399"/>
      <c r="E20" s="399"/>
      <c r="F20" s="399"/>
      <c r="H20" s="26" t="s">
        <v>84</v>
      </c>
      <c r="I20" s="207">
        <v>26188</v>
      </c>
      <c r="J20" s="27">
        <v>26145</v>
      </c>
      <c r="K20" s="12">
        <f t="shared" ref="K20:K28" si="0">((J20-I20)/I20)*100</f>
        <v>-0.16419734229418054</v>
      </c>
      <c r="Q20" s="172"/>
    </row>
    <row r="21" spans="1:18">
      <c r="A21" s="399"/>
      <c r="B21" s="399"/>
      <c r="C21" s="399"/>
      <c r="D21" s="399"/>
      <c r="E21" s="399"/>
      <c r="F21" s="399"/>
      <c r="H21" s="26" t="s">
        <v>85</v>
      </c>
      <c r="I21" s="28">
        <v>29566</v>
      </c>
      <c r="J21" s="27">
        <v>19538</v>
      </c>
      <c r="K21" s="12">
        <f t="shared" si="0"/>
        <v>-33.917337482243113</v>
      </c>
    </row>
    <row r="22" spans="1:18">
      <c r="A22" s="399"/>
      <c r="B22" s="399"/>
      <c r="C22" s="399"/>
      <c r="D22" s="399"/>
      <c r="E22" s="399"/>
      <c r="F22" s="399"/>
      <c r="H22" s="26" t="s">
        <v>86</v>
      </c>
      <c r="I22" s="210">
        <v>28557</v>
      </c>
      <c r="J22" s="27">
        <v>6497</v>
      </c>
      <c r="K22" s="12">
        <f t="shared" si="0"/>
        <v>-77.249010750428965</v>
      </c>
    </row>
    <row r="23" spans="1:18">
      <c r="A23" s="399"/>
      <c r="B23" s="399"/>
      <c r="C23" s="399"/>
      <c r="D23" s="399"/>
      <c r="E23" s="399"/>
      <c r="F23" s="399"/>
      <c r="H23" s="26" t="s">
        <v>87</v>
      </c>
      <c r="I23" s="28">
        <v>29444</v>
      </c>
      <c r="J23" s="27">
        <v>7911</v>
      </c>
      <c r="K23" s="12">
        <f t="shared" si="0"/>
        <v>-73.13204727618529</v>
      </c>
    </row>
    <row r="24" spans="1:18">
      <c r="A24" s="399"/>
      <c r="B24" s="399"/>
      <c r="C24" s="399"/>
      <c r="D24" s="399"/>
      <c r="E24" s="399"/>
      <c r="F24" s="399"/>
      <c r="H24" s="26" t="s">
        <v>88</v>
      </c>
      <c r="I24" s="28">
        <v>30042</v>
      </c>
      <c r="J24" s="27">
        <v>12822</v>
      </c>
      <c r="K24" s="12">
        <f t="shared" si="0"/>
        <v>-57.319752346714601</v>
      </c>
    </row>
    <row r="25" spans="1:18">
      <c r="A25" s="399"/>
      <c r="B25" s="399"/>
      <c r="C25" s="399"/>
      <c r="D25" s="399"/>
      <c r="E25" s="399"/>
      <c r="F25" s="399"/>
      <c r="G25" s="6"/>
      <c r="H25" s="26" t="s">
        <v>89</v>
      </c>
      <c r="I25" s="28">
        <v>35388</v>
      </c>
      <c r="J25" s="27">
        <v>17983</v>
      </c>
      <c r="K25" s="343">
        <f t="shared" si="0"/>
        <v>-49.18333898496666</v>
      </c>
    </row>
    <row r="26" spans="1:18">
      <c r="H26" s="26" t="s">
        <v>90</v>
      </c>
      <c r="I26" s="353">
        <v>30425</v>
      </c>
      <c r="J26" s="27">
        <v>15247</v>
      </c>
      <c r="K26" s="343">
        <f t="shared" si="0"/>
        <v>-49.886606409202962</v>
      </c>
    </row>
    <row r="27" spans="1:18">
      <c r="H27" s="26" t="s">
        <v>91</v>
      </c>
      <c r="I27" s="353">
        <v>33658</v>
      </c>
      <c r="J27" s="27">
        <v>17475</v>
      </c>
      <c r="K27" s="343">
        <f t="shared" si="0"/>
        <v>-48.080694040049913</v>
      </c>
    </row>
    <row r="28" spans="1:18">
      <c r="H28" s="141" t="s">
        <v>92</v>
      </c>
      <c r="I28" s="139">
        <v>35515</v>
      </c>
      <c r="J28" s="142">
        <v>17219</v>
      </c>
      <c r="K28" s="333">
        <f t="shared" si="0"/>
        <v>-51.51626073490074</v>
      </c>
    </row>
    <row r="29" spans="1:18">
      <c r="H29" s="26" t="s">
        <v>93</v>
      </c>
    </row>
    <row r="30" spans="1:18">
      <c r="H30" s="26" t="s">
        <v>94</v>
      </c>
    </row>
    <row r="32" spans="1:18" ht="15" customHeight="1">
      <c r="C32" s="41"/>
      <c r="D32" s="41"/>
      <c r="E32" s="41"/>
      <c r="H32" s="399" t="s">
        <v>654</v>
      </c>
      <c r="I32" s="399"/>
      <c r="J32" s="399"/>
      <c r="K32" s="399"/>
      <c r="L32" s="399"/>
      <c r="M32" s="399"/>
      <c r="N32" s="399"/>
      <c r="O32" s="399"/>
      <c r="P32" s="399"/>
      <c r="Q32" s="399"/>
    </row>
    <row r="33" spans="1:17">
      <c r="H33" s="399"/>
      <c r="I33" s="399"/>
      <c r="J33" s="399"/>
      <c r="K33" s="399"/>
      <c r="L33" s="399"/>
      <c r="M33" s="399"/>
      <c r="N33" s="399"/>
      <c r="O33" s="399"/>
      <c r="P33" s="399"/>
      <c r="Q33" s="399"/>
    </row>
    <row r="34" spans="1:17">
      <c r="H34" s="399"/>
      <c r="I34" s="399"/>
      <c r="J34" s="399"/>
      <c r="K34" s="399"/>
      <c r="L34" s="399"/>
      <c r="M34" s="399"/>
      <c r="N34" s="399"/>
      <c r="O34" s="399"/>
      <c r="P34" s="399"/>
      <c r="Q34" s="399"/>
    </row>
    <row r="35" spans="1:17">
      <c r="H35" s="399"/>
      <c r="I35" s="399"/>
      <c r="J35" s="399"/>
      <c r="K35" s="399"/>
      <c r="L35" s="399"/>
      <c r="M35" s="399"/>
      <c r="N35" s="399"/>
      <c r="O35" s="399"/>
      <c r="P35" s="399"/>
      <c r="Q35" s="399"/>
    </row>
    <row r="36" spans="1:17">
      <c r="H36" s="399"/>
      <c r="I36" s="399"/>
      <c r="J36" s="399"/>
      <c r="K36" s="399"/>
      <c r="L36" s="399"/>
      <c r="M36" s="399"/>
      <c r="N36" s="399"/>
      <c r="O36" s="399"/>
      <c r="P36" s="399"/>
      <c r="Q36" s="399"/>
    </row>
    <row r="37" spans="1:17">
      <c r="H37" s="399"/>
      <c r="I37" s="399"/>
      <c r="J37" s="399"/>
      <c r="K37" s="399"/>
      <c r="L37" s="399"/>
      <c r="M37" s="399"/>
      <c r="N37" s="399"/>
      <c r="O37" s="399"/>
      <c r="P37" s="399"/>
      <c r="Q37" s="399"/>
    </row>
    <row r="38" spans="1:17">
      <c r="H38" s="399"/>
      <c r="I38" s="399"/>
      <c r="J38" s="399"/>
      <c r="K38" s="399"/>
      <c r="L38" s="399"/>
      <c r="M38" s="399"/>
      <c r="N38" s="399"/>
      <c r="O38" s="399"/>
      <c r="P38" s="399"/>
      <c r="Q38" s="399"/>
    </row>
    <row r="39" spans="1:17">
      <c r="H39" s="399"/>
      <c r="I39" s="399"/>
      <c r="J39" s="399"/>
      <c r="K39" s="399"/>
      <c r="L39" s="399"/>
      <c r="M39" s="399"/>
      <c r="N39" s="399"/>
      <c r="O39" s="399"/>
      <c r="P39" s="399"/>
      <c r="Q39" s="399"/>
    </row>
    <row r="40" spans="1:17">
      <c r="H40" s="399"/>
      <c r="I40" s="399"/>
      <c r="J40" s="399"/>
      <c r="K40" s="399"/>
      <c r="L40" s="399"/>
      <c r="M40" s="399"/>
      <c r="N40" s="399"/>
      <c r="O40" s="399"/>
      <c r="P40" s="399"/>
      <c r="Q40" s="399"/>
    </row>
    <row r="41" spans="1:17">
      <c r="K41" s="6"/>
    </row>
    <row r="42" spans="1:17">
      <c r="H42" s="6"/>
      <c r="I42" s="6"/>
      <c r="J42" s="6"/>
      <c r="K42" s="6"/>
      <c r="L42" s="6"/>
    </row>
    <row r="43" spans="1:17">
      <c r="L43" s="6"/>
    </row>
    <row r="45" spans="1:17">
      <c r="A45" s="292" t="s">
        <v>540</v>
      </c>
    </row>
    <row r="47" spans="1:17">
      <c r="A47" s="41" t="s">
        <v>110</v>
      </c>
      <c r="B47" s="41" t="s">
        <v>552</v>
      </c>
    </row>
    <row r="48" spans="1:17">
      <c r="A48" s="41" t="s">
        <v>112</v>
      </c>
      <c r="B48" s="41" t="s">
        <v>48</v>
      </c>
    </row>
  </sheetData>
  <sheetProtection algorithmName="SHA-512" hashValue="GB+M8RzHpETIHjBF4C4ANPZ5oU/K3H7RmJDQavxMj2qq4Wm+sjLEVfiLmr0U7r6vYAx0amg1IGjVgwDhd/WULw==" saltValue="tXLPhP5iCbbGna4LNK0uTw==" spinCount="100000" sheet="1" objects="1" scenarios="1"/>
  <mergeCells count="4">
    <mergeCell ref="A1:F1"/>
    <mergeCell ref="A15:F25"/>
    <mergeCell ref="H17:R17"/>
    <mergeCell ref="H32:Q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I10" sqref="I1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29" t="s">
        <v>655</v>
      </c>
      <c r="B1" s="429"/>
      <c r="C1" s="429"/>
      <c r="D1" s="429"/>
      <c r="E1" s="429"/>
      <c r="F1" s="429"/>
      <c r="G1" s="429"/>
      <c r="H1" s="429"/>
    </row>
    <row r="2" spans="1:24" ht="30.75" customHeight="1">
      <c r="A2" s="64" t="s">
        <v>98</v>
      </c>
      <c r="B2" s="63" t="s">
        <v>114</v>
      </c>
      <c r="C2" s="64" t="s">
        <v>118</v>
      </c>
      <c r="D2" s="63" t="s">
        <v>116</v>
      </c>
      <c r="E2" s="64" t="s">
        <v>115</v>
      </c>
      <c r="F2" s="63" t="s">
        <v>117</v>
      </c>
      <c r="G2" s="64" t="s">
        <v>157</v>
      </c>
      <c r="H2" s="65" t="s">
        <v>158</v>
      </c>
    </row>
    <row r="3" spans="1:24">
      <c r="A3" s="196" t="s">
        <v>647</v>
      </c>
      <c r="B3" s="139">
        <v>556</v>
      </c>
      <c r="C3" s="139">
        <v>827</v>
      </c>
      <c r="D3" s="139">
        <v>1719</v>
      </c>
      <c r="E3" s="139">
        <v>2429</v>
      </c>
      <c r="F3" s="139">
        <v>2094</v>
      </c>
      <c r="G3" s="139">
        <v>9594</v>
      </c>
      <c r="H3" s="142">
        <v>17219</v>
      </c>
      <c r="N3" s="6"/>
      <c r="O3" s="6"/>
      <c r="P3" s="6"/>
      <c r="Q3" s="6"/>
      <c r="R3" s="6"/>
      <c r="S3" s="6"/>
      <c r="T3" s="6"/>
      <c r="U3" s="6"/>
      <c r="V3" s="6"/>
      <c r="W3" s="6"/>
    </row>
    <row r="4" spans="1:24">
      <c r="A4" s="66"/>
      <c r="C4" s="6"/>
      <c r="D4" s="6"/>
      <c r="E4" s="6"/>
      <c r="F4" s="6"/>
      <c r="G4" s="6"/>
      <c r="O4" s="6"/>
      <c r="P4" s="6"/>
      <c r="Q4" s="6"/>
      <c r="R4" s="6"/>
      <c r="S4" s="6"/>
      <c r="T4" s="6"/>
      <c r="U4" s="6"/>
      <c r="V4" s="6"/>
      <c r="W4" s="6"/>
    </row>
    <row r="5" spans="1:24">
      <c r="I5" s="6"/>
      <c r="J5" s="6"/>
      <c r="K5" s="6"/>
      <c r="L5" s="348"/>
      <c r="M5" s="6"/>
      <c r="N5" s="6"/>
      <c r="O5" s="6"/>
      <c r="P5" s="6"/>
      <c r="Q5" s="6"/>
      <c r="R5" s="6"/>
      <c r="S5" s="6"/>
      <c r="T5" s="6"/>
      <c r="U5" s="6"/>
      <c r="V5" s="6"/>
      <c r="W5" s="6"/>
    </row>
    <row r="6" spans="1:24">
      <c r="H6" s="6"/>
      <c r="I6" s="348"/>
      <c r="J6" s="6"/>
      <c r="K6" s="6"/>
      <c r="L6" s="6"/>
      <c r="M6" s="6"/>
      <c r="N6" s="6"/>
      <c r="O6" s="6"/>
      <c r="P6" s="6"/>
      <c r="Q6" s="67"/>
      <c r="R6" s="6"/>
      <c r="S6" s="6"/>
      <c r="T6" s="6"/>
      <c r="X6" s="6"/>
    </row>
    <row r="7" spans="1:24">
      <c r="I7" s="331"/>
      <c r="J7" s="331"/>
      <c r="K7" s="331"/>
      <c r="L7" s="331"/>
      <c r="M7" s="6"/>
      <c r="N7" s="6"/>
      <c r="O7" s="6"/>
      <c r="P7" s="6"/>
      <c r="Q7" s="6"/>
      <c r="R7" s="6"/>
      <c r="S7" s="6"/>
      <c r="T7" s="6"/>
    </row>
    <row r="8" spans="1:24">
      <c r="I8" s="139"/>
      <c r="J8" s="139"/>
      <c r="K8" s="139"/>
      <c r="L8" s="139"/>
      <c r="M8" s="139"/>
      <c r="N8" s="139"/>
      <c r="O8" s="139"/>
    </row>
    <row r="9" spans="1:24">
      <c r="I9" s="341"/>
      <c r="J9" s="341"/>
      <c r="K9" s="341"/>
      <c r="L9" s="341"/>
      <c r="M9" s="341"/>
      <c r="N9" s="341"/>
      <c r="O9" s="341"/>
    </row>
    <row r="10" spans="1:24">
      <c r="C10" s="6"/>
      <c r="D10" s="6"/>
      <c r="E10" s="6"/>
      <c r="F10" s="6"/>
      <c r="G10" s="6"/>
      <c r="H10" s="6"/>
      <c r="I10" s="139"/>
      <c r="J10" s="139"/>
      <c r="K10" s="139"/>
      <c r="L10" s="139"/>
      <c r="M10" s="139"/>
      <c r="N10" s="139"/>
      <c r="O10" s="139"/>
      <c r="P10" s="389"/>
    </row>
    <row r="11" spans="1:24">
      <c r="H11" s="139"/>
      <c r="I11" s="139"/>
      <c r="J11" s="139"/>
      <c r="K11" s="139"/>
      <c r="L11" s="139"/>
      <c r="M11" s="139"/>
      <c r="N11" s="139"/>
      <c r="O11" s="139"/>
      <c r="P11" s="139"/>
    </row>
    <row r="12" spans="1:24">
      <c r="G12" s="6"/>
      <c r="H12" s="6"/>
      <c r="I12" s="6"/>
      <c r="J12" s="6"/>
    </row>
    <row r="13" spans="1:24">
      <c r="G13" s="6"/>
      <c r="H13" s="6"/>
      <c r="I13" s="138"/>
      <c r="J13" s="139"/>
      <c r="K13" s="138"/>
      <c r="L13" s="138"/>
      <c r="M13" s="138"/>
      <c r="N13" s="138"/>
      <c r="O13" s="138"/>
      <c r="P13" s="138"/>
    </row>
    <row r="15" spans="1:24">
      <c r="J15" s="6"/>
    </row>
    <row r="24" spans="1:11">
      <c r="A24" s="41" t="s">
        <v>110</v>
      </c>
      <c r="B24" s="41" t="s">
        <v>111</v>
      </c>
    </row>
    <row r="25" spans="1:11">
      <c r="A25" s="41" t="s">
        <v>112</v>
      </c>
      <c r="B25" s="41" t="s">
        <v>48</v>
      </c>
    </row>
    <row r="27" spans="1:11">
      <c r="F27" s="6"/>
      <c r="G27" s="6"/>
      <c r="H27" s="6"/>
      <c r="J27" s="6"/>
      <c r="K27" s="6"/>
    </row>
    <row r="28" spans="1:11">
      <c r="F28" s="6"/>
      <c r="G28" s="6"/>
      <c r="H28" s="6"/>
      <c r="J28" s="6"/>
      <c r="K28" s="6"/>
    </row>
  </sheetData>
  <sheetProtection algorithmName="SHA-512" hashValue="UNFEqQJguLTYKm3dTB3L+uod8R/2aqs6giNAb8MCB61Y0dtEeKmqmcMcPzH0DcG+cj4bN2wUrU617miCXqXwng==" saltValue="0rbpwTloYJ4PxZlP4LCEA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J8" sqref="J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29" t="s">
        <v>656</v>
      </c>
      <c r="B1" s="429"/>
      <c r="C1" s="429"/>
      <c r="D1" s="429"/>
      <c r="E1" s="429"/>
      <c r="F1" s="429"/>
      <c r="G1" s="429"/>
      <c r="H1" s="429"/>
    </row>
    <row r="2" spans="1:17" ht="38.25">
      <c r="A2" s="64" t="s">
        <v>98</v>
      </c>
      <c r="B2" s="63" t="s">
        <v>192</v>
      </c>
      <c r="C2" s="63" t="s">
        <v>191</v>
      </c>
      <c r="D2" s="63" t="s">
        <v>190</v>
      </c>
      <c r="E2" s="64" t="s">
        <v>189</v>
      </c>
      <c r="F2" s="63" t="s">
        <v>188</v>
      </c>
      <c r="G2" s="64" t="s">
        <v>194</v>
      </c>
      <c r="H2" s="65" t="s">
        <v>158</v>
      </c>
    </row>
    <row r="3" spans="1:17">
      <c r="A3" s="196" t="s">
        <v>647</v>
      </c>
      <c r="B3" s="138">
        <v>682</v>
      </c>
      <c r="C3" s="139">
        <v>4436</v>
      </c>
      <c r="D3" s="139">
        <v>9233</v>
      </c>
      <c r="E3" s="139">
        <v>2134</v>
      </c>
      <c r="F3" s="138">
        <v>717</v>
      </c>
      <c r="G3" s="138">
        <v>17</v>
      </c>
      <c r="H3" s="142">
        <v>17219</v>
      </c>
    </row>
    <row r="7" spans="1:17">
      <c r="J7" s="139"/>
      <c r="K7" s="139"/>
      <c r="L7" s="139"/>
      <c r="M7" s="139"/>
      <c r="N7" s="139"/>
      <c r="O7" s="139"/>
      <c r="P7" s="139"/>
      <c r="Q7" s="138"/>
    </row>
    <row r="8" spans="1:17">
      <c r="J8" s="6"/>
      <c r="K8" s="6"/>
      <c r="L8" s="6"/>
      <c r="O8" s="6"/>
    </row>
    <row r="27" spans="1:2">
      <c r="A27" s="41" t="s">
        <v>110</v>
      </c>
      <c r="B27" s="41" t="s">
        <v>111</v>
      </c>
    </row>
    <row r="28" spans="1:2">
      <c r="A28" s="41" t="s">
        <v>112</v>
      </c>
      <c r="B28" s="41" t="s">
        <v>48</v>
      </c>
    </row>
  </sheetData>
  <sheetProtection algorithmName="SHA-512" hashValue="rWt4krdGP/TOeqpH2MwUUBxTW8OSmz5Lk+vTyV7WGXdxFnO6aQaeW9bVqVk+7QCke57vJGZa2a0IhjoQZ91fAA==" saltValue="DfHQ2hHr/grQeY1oUpPrq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29" t="s">
        <v>657</v>
      </c>
      <c r="B1" s="429"/>
      <c r="C1" s="429"/>
      <c r="D1" s="429"/>
      <c r="E1" s="429"/>
      <c r="F1" s="429"/>
      <c r="G1" s="429"/>
      <c r="H1" s="429"/>
      <c r="I1" s="429"/>
      <c r="J1" s="429"/>
      <c r="K1" s="429"/>
      <c r="L1" s="429"/>
    </row>
    <row r="2" spans="1:16" ht="96.75" customHeight="1">
      <c r="A2" s="64" t="s">
        <v>98</v>
      </c>
      <c r="B2" s="63" t="s">
        <v>622</v>
      </c>
      <c r="C2" s="64" t="s">
        <v>165</v>
      </c>
      <c r="D2" s="63" t="s">
        <v>166</v>
      </c>
      <c r="E2" s="64" t="s">
        <v>167</v>
      </c>
      <c r="F2" s="63" t="s">
        <v>168</v>
      </c>
      <c r="G2" s="64" t="s">
        <v>169</v>
      </c>
      <c r="H2" s="63" t="s">
        <v>170</v>
      </c>
      <c r="I2" s="64" t="s">
        <v>171</v>
      </c>
      <c r="J2" s="63" t="s">
        <v>172</v>
      </c>
      <c r="K2" s="64" t="s">
        <v>173</v>
      </c>
      <c r="L2" s="65" t="s">
        <v>158</v>
      </c>
    </row>
    <row r="3" spans="1:16">
      <c r="A3" s="196" t="s">
        <v>647</v>
      </c>
      <c r="B3" s="139">
        <v>1</v>
      </c>
      <c r="C3" s="139">
        <v>38</v>
      </c>
      <c r="D3" s="139">
        <v>2043</v>
      </c>
      <c r="E3" s="139">
        <v>1599</v>
      </c>
      <c r="F3" s="139">
        <v>1646</v>
      </c>
      <c r="G3" s="139">
        <v>4653</v>
      </c>
      <c r="H3" s="139">
        <v>62</v>
      </c>
      <c r="I3" s="139">
        <v>1584</v>
      </c>
      <c r="J3" s="139">
        <v>615</v>
      </c>
      <c r="K3" s="139">
        <v>4978</v>
      </c>
      <c r="L3" s="142">
        <v>17219</v>
      </c>
    </row>
    <row r="4" spans="1:16">
      <c r="A4" s="66"/>
    </row>
    <row r="8" spans="1:16">
      <c r="G8" s="139"/>
      <c r="H8" s="139"/>
      <c r="I8" s="139"/>
      <c r="J8" s="139"/>
      <c r="K8" s="139"/>
      <c r="L8" s="139"/>
      <c r="M8" s="139"/>
      <c r="N8" s="139"/>
      <c r="O8" s="139"/>
      <c r="P8" s="139"/>
    </row>
    <row r="35" spans="1:2">
      <c r="A35" s="41" t="s">
        <v>110</v>
      </c>
      <c r="B35" s="41" t="s">
        <v>111</v>
      </c>
    </row>
    <row r="36" spans="1:2">
      <c r="A36" s="41" t="s">
        <v>112</v>
      </c>
      <c r="B36" s="41" t="s">
        <v>48</v>
      </c>
    </row>
  </sheetData>
  <sheetProtection algorithmName="SHA-512" hashValue="10yJrdyI+yI8EQe2+JoXJhWKiN7mYOlxUVs3rq4ZYxj0qWpHw9odSkPagRFJbSUBDcQnQHbj9M7yLolAr3DYiA==" saltValue="RAP6/bxL4kBr8oNSwI6/M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A36" sqref="A36"/>
    </sheetView>
  </sheetViews>
  <sheetFormatPr baseColWidth="10" defaultRowHeight="15"/>
  <cols>
    <col min="1" max="1" width="25.7109375" style="295" customWidth="1"/>
    <col min="2" max="16384" width="11.42578125" style="295"/>
  </cols>
  <sheetData>
    <row r="1" spans="1:11" ht="28.5" customHeight="1">
      <c r="A1" s="398" t="s">
        <v>554</v>
      </c>
      <c r="B1" s="398"/>
      <c r="C1" s="398"/>
      <c r="D1" s="398"/>
      <c r="E1" s="398"/>
      <c r="F1" s="398"/>
      <c r="G1" s="398"/>
      <c r="H1" s="398"/>
      <c r="I1" s="398"/>
      <c r="J1" s="398"/>
      <c r="K1" s="398"/>
    </row>
    <row r="2" spans="1:11" ht="15.75">
      <c r="A2" s="198" t="s">
        <v>44</v>
      </c>
      <c r="B2" s="197">
        <v>2010</v>
      </c>
      <c r="C2" s="197">
        <v>2011</v>
      </c>
      <c r="D2" s="197">
        <v>2012</v>
      </c>
      <c r="E2" s="197">
        <v>2013</v>
      </c>
      <c r="F2" s="197">
        <v>2014</v>
      </c>
      <c r="G2" s="197">
        <v>2015</v>
      </c>
      <c r="H2" s="197">
        <v>2016</v>
      </c>
      <c r="I2" s="197">
        <v>2017</v>
      </c>
      <c r="J2" s="197">
        <v>2018</v>
      </c>
      <c r="K2" s="197">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399" t="s">
        <v>555</v>
      </c>
      <c r="N18" s="399"/>
      <c r="O18" s="399"/>
      <c r="P18" s="399"/>
      <c r="Q18" s="399"/>
    </row>
    <row r="19" spans="1:17">
      <c r="A19" s="3" t="s">
        <v>17</v>
      </c>
      <c r="B19" s="6">
        <v>32571</v>
      </c>
      <c r="C19" s="6">
        <v>32817</v>
      </c>
      <c r="D19" s="6">
        <v>32665</v>
      </c>
      <c r="E19" s="6">
        <v>28929</v>
      </c>
      <c r="F19" s="6">
        <v>29435</v>
      </c>
      <c r="G19" s="6">
        <v>29412</v>
      </c>
      <c r="H19" s="6">
        <v>29497</v>
      </c>
      <c r="I19" s="6">
        <v>30036</v>
      </c>
      <c r="J19" s="6">
        <v>30483</v>
      </c>
      <c r="K19" s="6">
        <v>30468</v>
      </c>
      <c r="M19" s="399"/>
      <c r="N19" s="399"/>
      <c r="O19" s="399"/>
      <c r="P19" s="399"/>
      <c r="Q19" s="399"/>
    </row>
    <row r="20" spans="1:17">
      <c r="A20" s="3" t="s">
        <v>18</v>
      </c>
      <c r="B20" s="6">
        <v>37658</v>
      </c>
      <c r="C20" s="6">
        <v>38015</v>
      </c>
      <c r="D20" s="6">
        <v>38028</v>
      </c>
      <c r="E20" s="6">
        <v>37970</v>
      </c>
      <c r="F20" s="6">
        <v>36860</v>
      </c>
      <c r="G20" s="6">
        <v>36276</v>
      </c>
      <c r="H20" s="6">
        <v>36149</v>
      </c>
      <c r="I20" s="6">
        <v>36218</v>
      </c>
      <c r="J20" s="6">
        <v>36405</v>
      </c>
      <c r="K20" s="6">
        <v>36402</v>
      </c>
      <c r="M20" s="399"/>
      <c r="N20" s="399"/>
      <c r="O20" s="399"/>
      <c r="P20" s="399"/>
      <c r="Q20" s="399"/>
    </row>
    <row r="21" spans="1:17">
      <c r="A21" s="3" t="s">
        <v>19</v>
      </c>
      <c r="B21" s="6">
        <v>17417</v>
      </c>
      <c r="C21" s="6">
        <v>17383</v>
      </c>
      <c r="D21" s="6">
        <v>17330</v>
      </c>
      <c r="E21" s="6">
        <v>17465</v>
      </c>
      <c r="F21" s="6">
        <v>17329</v>
      </c>
      <c r="G21" s="6">
        <v>17277</v>
      </c>
      <c r="H21" s="6">
        <v>17191</v>
      </c>
      <c r="I21" s="6">
        <v>17312</v>
      </c>
      <c r="J21" s="6">
        <v>17352</v>
      </c>
      <c r="K21" s="6">
        <v>17370</v>
      </c>
      <c r="M21" s="399"/>
      <c r="N21" s="399"/>
      <c r="O21" s="399"/>
      <c r="P21" s="399"/>
      <c r="Q21" s="399"/>
    </row>
    <row r="22" spans="1:17">
      <c r="A22" s="3" t="s">
        <v>20</v>
      </c>
      <c r="B22" s="6">
        <v>5076</v>
      </c>
      <c r="C22" s="6">
        <v>5093</v>
      </c>
      <c r="D22" s="6">
        <v>5103</v>
      </c>
      <c r="E22" s="6">
        <v>5110</v>
      </c>
      <c r="F22" s="6">
        <v>5053</v>
      </c>
      <c r="G22" s="6">
        <v>4958</v>
      </c>
      <c r="H22" s="6">
        <v>4910</v>
      </c>
      <c r="I22" s="6">
        <v>4828</v>
      </c>
      <c r="J22" s="6">
        <v>4799</v>
      </c>
      <c r="K22" s="6">
        <v>4828</v>
      </c>
      <c r="M22" s="399"/>
      <c r="N22" s="399"/>
      <c r="O22" s="399"/>
      <c r="P22" s="399"/>
      <c r="Q22" s="399"/>
    </row>
    <row r="23" spans="1:17">
      <c r="A23" s="3" t="s">
        <v>21</v>
      </c>
      <c r="B23" s="6">
        <v>16707</v>
      </c>
      <c r="C23" s="6">
        <v>17130</v>
      </c>
      <c r="D23" s="6">
        <v>17555</v>
      </c>
      <c r="E23" s="6">
        <v>16099</v>
      </c>
      <c r="F23" s="6">
        <v>16221</v>
      </c>
      <c r="G23" s="6">
        <v>17090</v>
      </c>
      <c r="H23" s="6">
        <v>17870</v>
      </c>
      <c r="I23" s="6">
        <v>18887</v>
      </c>
      <c r="J23" s="6">
        <v>19672</v>
      </c>
      <c r="K23" s="6">
        <v>20886</v>
      </c>
      <c r="M23" s="399"/>
      <c r="N23" s="399"/>
      <c r="O23" s="399"/>
      <c r="P23" s="399"/>
      <c r="Q23" s="399"/>
    </row>
    <row r="24" spans="1:17">
      <c r="A24" s="3" t="s">
        <v>22</v>
      </c>
      <c r="B24" s="6">
        <v>222643</v>
      </c>
      <c r="C24" s="6">
        <v>222271</v>
      </c>
      <c r="D24" s="6">
        <v>206965</v>
      </c>
      <c r="E24" s="6">
        <v>206593</v>
      </c>
      <c r="F24" s="6">
        <v>205279</v>
      </c>
      <c r="G24" s="6">
        <v>203811</v>
      </c>
      <c r="H24" s="6">
        <v>203585</v>
      </c>
      <c r="I24" s="6">
        <v>203692</v>
      </c>
      <c r="J24" s="6">
        <v>204856</v>
      </c>
      <c r="K24" s="6">
        <v>207312</v>
      </c>
      <c r="M24" s="399"/>
      <c r="N24" s="399"/>
      <c r="O24" s="399"/>
      <c r="P24" s="399"/>
      <c r="Q24" s="399"/>
    </row>
    <row r="25" spans="1:17">
      <c r="A25" s="3" t="s">
        <v>23</v>
      </c>
      <c r="B25" s="6">
        <v>14143</v>
      </c>
      <c r="C25" s="6">
        <v>14333</v>
      </c>
      <c r="D25" s="6">
        <v>14374</v>
      </c>
      <c r="E25" s="6">
        <v>14545</v>
      </c>
      <c r="F25" s="6">
        <v>14296</v>
      </c>
      <c r="G25" s="6">
        <v>14246</v>
      </c>
      <c r="H25" s="6">
        <v>14125</v>
      </c>
      <c r="I25" s="6">
        <v>14189</v>
      </c>
      <c r="J25" s="6">
        <v>14445</v>
      </c>
      <c r="K25" s="6">
        <v>14679</v>
      </c>
      <c r="M25" s="399"/>
      <c r="N25" s="399"/>
      <c r="O25" s="399"/>
      <c r="P25" s="399"/>
      <c r="Q25" s="399"/>
    </row>
    <row r="26" spans="1:17">
      <c r="A26" s="3" t="s">
        <v>24</v>
      </c>
      <c r="B26" s="6">
        <v>12099</v>
      </c>
      <c r="C26" s="6">
        <v>12274</v>
      </c>
      <c r="D26" s="6">
        <v>12392</v>
      </c>
      <c r="E26" s="6">
        <v>12634</v>
      </c>
      <c r="F26" s="6">
        <v>10468</v>
      </c>
      <c r="G26" s="6">
        <v>10690</v>
      </c>
      <c r="H26" s="6">
        <v>11338</v>
      </c>
      <c r="I26" s="6">
        <v>10576</v>
      </c>
      <c r="J26" s="6">
        <v>10755</v>
      </c>
      <c r="K26" s="6">
        <v>11111</v>
      </c>
      <c r="M26" s="399"/>
      <c r="N26" s="399"/>
      <c r="O26" s="399"/>
      <c r="P26" s="399"/>
      <c r="Q26" s="399"/>
    </row>
    <row r="27" spans="1:17">
      <c r="A27" s="3" t="s">
        <v>25</v>
      </c>
      <c r="B27" s="6">
        <v>8930</v>
      </c>
      <c r="C27" s="6">
        <v>9065</v>
      </c>
      <c r="D27" s="6">
        <v>9037</v>
      </c>
      <c r="E27" s="6">
        <v>9076</v>
      </c>
      <c r="F27" s="6">
        <v>8998</v>
      </c>
      <c r="G27" s="6">
        <v>8930</v>
      </c>
      <c r="H27" s="6">
        <v>8873</v>
      </c>
      <c r="I27" s="6">
        <v>8873</v>
      </c>
      <c r="J27" s="6">
        <v>8947</v>
      </c>
      <c r="K27" s="6">
        <v>8934</v>
      </c>
      <c r="M27" s="399"/>
      <c r="N27" s="399"/>
      <c r="O27" s="399"/>
      <c r="P27" s="399"/>
      <c r="Q27" s="399"/>
    </row>
    <row r="28" spans="1:17">
      <c r="A28" s="3" t="s">
        <v>26</v>
      </c>
      <c r="B28" s="6">
        <v>5246</v>
      </c>
      <c r="C28" s="6">
        <v>5257</v>
      </c>
      <c r="D28" s="6">
        <v>5119</v>
      </c>
      <c r="E28" s="6">
        <v>5082</v>
      </c>
      <c r="F28" s="6">
        <v>4727</v>
      </c>
      <c r="G28" s="6">
        <v>4805</v>
      </c>
      <c r="H28" s="6">
        <v>4786</v>
      </c>
      <c r="I28" s="6">
        <v>4848</v>
      </c>
      <c r="J28" s="6">
        <v>4757</v>
      </c>
      <c r="K28" s="6">
        <v>4693</v>
      </c>
      <c r="M28" s="296"/>
      <c r="N28" s="296"/>
      <c r="O28" s="296"/>
      <c r="P28" s="296"/>
      <c r="Q28" s="296"/>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199" t="s">
        <v>0</v>
      </c>
      <c r="B34" s="7">
        <v>906854</v>
      </c>
      <c r="C34" s="7">
        <v>908555</v>
      </c>
      <c r="D34" s="7">
        <v>898680</v>
      </c>
      <c r="E34" s="7">
        <v>897582</v>
      </c>
      <c r="F34" s="7">
        <v>889936</v>
      </c>
      <c r="G34" s="7">
        <v>888184</v>
      </c>
      <c r="H34" s="7">
        <v>891111</v>
      </c>
      <c r="I34" s="7">
        <v>894636</v>
      </c>
      <c r="J34" s="7">
        <v>904713</v>
      </c>
      <c r="K34" s="7">
        <v>917841</v>
      </c>
      <c r="M34" s="6"/>
    </row>
    <row r="36" spans="1:13">
      <c r="A36" s="292" t="s">
        <v>540</v>
      </c>
    </row>
    <row r="38" spans="1:13" ht="25.5" customHeight="1">
      <c r="A38" s="400" t="s">
        <v>50</v>
      </c>
      <c r="B38" s="400"/>
      <c r="C38" s="400"/>
      <c r="D38" s="400"/>
      <c r="E38" s="400"/>
      <c r="F38" s="400"/>
      <c r="G38" s="400"/>
      <c r="H38" s="400"/>
    </row>
    <row r="39" spans="1:13">
      <c r="A39" s="10" t="s">
        <v>49</v>
      </c>
    </row>
  </sheetData>
  <sheetProtection algorithmName="SHA-512" hashValue="2wKAMISEKALC6eLzPzNrvw/gEjwxC0Ghlglld6am7TyVARg3sOQMuMOVnaBNMGqCqJXfERRAgBPP+Thn8rwHDA==" saltValue="efCaggLtDlnh5hUPKCvHkg=="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E5" sqref="E5"/>
    </sheetView>
  </sheetViews>
  <sheetFormatPr baseColWidth="10" defaultColWidth="9.140625" defaultRowHeight="12.75"/>
  <cols>
    <col min="1" max="1" width="81.7109375" style="76" customWidth="1"/>
    <col min="2" max="5" width="19.5703125" style="76" customWidth="1"/>
    <col min="6" max="16384" width="9.140625" style="76"/>
  </cols>
  <sheetData>
    <row r="1" spans="1:5" ht="23.25" customHeight="1">
      <c r="A1" s="439" t="s">
        <v>665</v>
      </c>
      <c r="B1" s="439"/>
      <c r="C1" s="439"/>
      <c r="D1" s="439"/>
      <c r="E1" s="439"/>
    </row>
    <row r="2" spans="1:5" ht="15">
      <c r="A2" s="90" t="s">
        <v>196</v>
      </c>
      <c r="B2" s="91"/>
      <c r="C2" s="91"/>
      <c r="D2" s="91"/>
      <c r="E2" s="91"/>
    </row>
    <row r="3" spans="1:5">
      <c r="A3" s="92" t="s">
        <v>197</v>
      </c>
      <c r="B3" s="93"/>
      <c r="C3" s="93"/>
      <c r="D3" s="93"/>
      <c r="E3" s="93"/>
    </row>
    <row r="4" spans="1:5" ht="25.5">
      <c r="A4" s="77" t="s">
        <v>202</v>
      </c>
      <c r="B4" s="80" t="s">
        <v>198</v>
      </c>
      <c r="C4" s="78" t="s">
        <v>199</v>
      </c>
      <c r="D4" s="80" t="s">
        <v>200</v>
      </c>
      <c r="E4" s="78" t="s">
        <v>201</v>
      </c>
    </row>
    <row r="5" spans="1:5" ht="12.75" customHeight="1">
      <c r="A5" s="79" t="s">
        <v>203</v>
      </c>
      <c r="B5" s="81">
        <v>104.794</v>
      </c>
      <c r="C5" s="82">
        <v>0.7</v>
      </c>
      <c r="D5" s="82">
        <v>0.1</v>
      </c>
      <c r="E5" s="83">
        <v>-0.3</v>
      </c>
    </row>
    <row r="6" spans="1:5">
      <c r="A6" s="79" t="s">
        <v>204</v>
      </c>
      <c r="B6" s="84">
        <v>107.797</v>
      </c>
      <c r="C6" s="85">
        <v>1.5</v>
      </c>
      <c r="D6" s="85">
        <v>2.2999999999999998</v>
      </c>
      <c r="E6" s="86">
        <v>3.2</v>
      </c>
    </row>
    <row r="7" spans="1:5">
      <c r="A7" s="79" t="s">
        <v>205</v>
      </c>
      <c r="B7" s="84">
        <v>118.764</v>
      </c>
      <c r="C7" s="85">
        <v>0.2</v>
      </c>
      <c r="D7" s="85">
        <v>2.2000000000000002</v>
      </c>
      <c r="E7" s="86">
        <v>2.5</v>
      </c>
    </row>
    <row r="8" spans="1:5">
      <c r="A8" s="79" t="s">
        <v>206</v>
      </c>
      <c r="B8" s="84">
        <v>108.273</v>
      </c>
      <c r="C8" s="85">
        <v>11.9</v>
      </c>
      <c r="D8" s="85">
        <v>0.9</v>
      </c>
      <c r="E8" s="86">
        <v>-2.2000000000000002</v>
      </c>
    </row>
    <row r="9" spans="1:5">
      <c r="A9" s="79" t="s">
        <v>207</v>
      </c>
      <c r="B9" s="84">
        <v>102.229</v>
      </c>
      <c r="C9" s="85">
        <v>-0.6</v>
      </c>
      <c r="D9" s="85">
        <v>-0.6</v>
      </c>
      <c r="E9" s="86">
        <v>0.3</v>
      </c>
    </row>
    <row r="10" spans="1:5" ht="12.75" customHeight="1">
      <c r="A10" s="79" t="s">
        <v>208</v>
      </c>
      <c r="B10" s="84">
        <v>98.441999999999993</v>
      </c>
      <c r="C10" s="85">
        <v>0.7</v>
      </c>
      <c r="D10" s="85">
        <v>0.4</v>
      </c>
      <c r="E10" s="86">
        <v>-0.5</v>
      </c>
    </row>
    <row r="11" spans="1:5" ht="12.75" customHeight="1">
      <c r="A11" s="79" t="s">
        <v>209</v>
      </c>
      <c r="B11" s="84">
        <v>99.063000000000002</v>
      </c>
      <c r="C11" s="85">
        <v>-0.2</v>
      </c>
      <c r="D11" s="85">
        <v>-0.4</v>
      </c>
      <c r="E11" s="86">
        <v>-0.7</v>
      </c>
    </row>
    <row r="12" spans="1:5" ht="12.75" customHeight="1">
      <c r="A12" s="79" t="s">
        <v>210</v>
      </c>
      <c r="B12" s="84">
        <v>107.03400000000001</v>
      </c>
      <c r="C12" s="85">
        <v>-0.1</v>
      </c>
      <c r="D12" s="85">
        <v>-2.4</v>
      </c>
      <c r="E12" s="86">
        <v>-3.4</v>
      </c>
    </row>
    <row r="13" spans="1:5" ht="12.75" customHeight="1">
      <c r="A13" s="79" t="s">
        <v>211</v>
      </c>
      <c r="B13" s="84">
        <v>100.857</v>
      </c>
      <c r="C13" s="85">
        <v>-3.1</v>
      </c>
      <c r="D13" s="85">
        <v>-4.0999999999999996</v>
      </c>
      <c r="E13" s="86">
        <v>-3.8</v>
      </c>
    </row>
    <row r="14" spans="1:5" ht="12.75" customHeight="1">
      <c r="A14" s="79" t="s">
        <v>212</v>
      </c>
      <c r="B14" s="84">
        <v>98.331999999999994</v>
      </c>
      <c r="C14" s="85">
        <v>-0.1</v>
      </c>
      <c r="D14" s="85">
        <v>-1</v>
      </c>
      <c r="E14" s="86">
        <v>-2.1</v>
      </c>
    </row>
    <row r="15" spans="1:5" ht="12.75" customHeight="1">
      <c r="A15" s="79" t="s">
        <v>213</v>
      </c>
      <c r="B15" s="84">
        <v>102.94499999999999</v>
      </c>
      <c r="C15" s="85">
        <v>0.8</v>
      </c>
      <c r="D15" s="85">
        <v>1.5</v>
      </c>
      <c r="E15" s="86">
        <v>1.3</v>
      </c>
    </row>
    <row r="16" spans="1:5" ht="12.75" customHeight="1">
      <c r="A16" s="79" t="s">
        <v>214</v>
      </c>
      <c r="B16" s="84">
        <v>106.197</v>
      </c>
      <c r="C16" s="85">
        <v>0</v>
      </c>
      <c r="D16" s="85">
        <v>1.1000000000000001</v>
      </c>
      <c r="E16" s="86">
        <v>0.1</v>
      </c>
    </row>
    <row r="17" spans="1:13" ht="12.75" customHeight="1">
      <c r="A17" s="79" t="s">
        <v>215</v>
      </c>
      <c r="B17" s="87">
        <v>103.952</v>
      </c>
      <c r="C17" s="88">
        <v>0.2</v>
      </c>
      <c r="D17" s="88">
        <v>1.9</v>
      </c>
      <c r="E17" s="89">
        <v>1.4</v>
      </c>
    </row>
    <row r="18" spans="1:13" ht="12.75" customHeight="1">
      <c r="A18" s="77" t="s">
        <v>216</v>
      </c>
      <c r="B18" s="77"/>
      <c r="C18" s="77"/>
      <c r="D18" s="77"/>
      <c r="E18" s="77"/>
    </row>
    <row r="19" spans="1:13" ht="12.75" customHeight="1">
      <c r="A19" s="79" t="s">
        <v>203</v>
      </c>
      <c r="B19" s="81">
        <v>104.233</v>
      </c>
      <c r="C19" s="82">
        <v>0.5</v>
      </c>
      <c r="D19" s="82">
        <v>0.5</v>
      </c>
      <c r="E19" s="83">
        <v>-0.1</v>
      </c>
    </row>
    <row r="20" spans="1:13" ht="12.75" customHeight="1">
      <c r="A20" s="79" t="s">
        <v>204</v>
      </c>
      <c r="B20" s="84">
        <v>108.468</v>
      </c>
      <c r="C20" s="85">
        <v>1</v>
      </c>
      <c r="D20" s="85">
        <v>4.3</v>
      </c>
      <c r="E20" s="86">
        <v>2.8</v>
      </c>
    </row>
    <row r="21" spans="1:13" ht="12.75" customHeight="1">
      <c r="A21" s="79" t="s">
        <v>205</v>
      </c>
      <c r="B21" s="84">
        <v>117.783</v>
      </c>
      <c r="C21" s="85">
        <v>-0.6</v>
      </c>
      <c r="D21" s="85">
        <v>2.2999999999999998</v>
      </c>
      <c r="E21" s="86">
        <v>1.4</v>
      </c>
    </row>
    <row r="22" spans="1:13" ht="12.75" customHeight="1">
      <c r="A22" s="79" t="s">
        <v>206</v>
      </c>
      <c r="B22" s="84">
        <v>108.949</v>
      </c>
      <c r="C22" s="85">
        <v>11</v>
      </c>
      <c r="D22" s="85">
        <v>1.1000000000000001</v>
      </c>
      <c r="E22" s="86">
        <v>0.2</v>
      </c>
    </row>
    <row r="23" spans="1:13" ht="12.75" customHeight="1">
      <c r="A23" s="79" t="s">
        <v>207</v>
      </c>
      <c r="B23" s="84">
        <v>100.789</v>
      </c>
      <c r="C23" s="85">
        <v>-0.8</v>
      </c>
      <c r="D23" s="85">
        <v>-1.1000000000000001</v>
      </c>
      <c r="E23" s="86">
        <v>0</v>
      </c>
    </row>
    <row r="24" spans="1:13" ht="12.75" customHeight="1">
      <c r="A24" s="79" t="s">
        <v>208</v>
      </c>
      <c r="B24" s="84">
        <v>97.882999999999996</v>
      </c>
      <c r="C24" s="85">
        <v>0.1</v>
      </c>
      <c r="D24" s="85">
        <v>0.2</v>
      </c>
      <c r="E24" s="86">
        <v>-0.5</v>
      </c>
    </row>
    <row r="25" spans="1:13" ht="12.75" customHeight="1">
      <c r="A25" s="79" t="s">
        <v>209</v>
      </c>
      <c r="B25" s="84">
        <v>100.87</v>
      </c>
      <c r="C25" s="85">
        <v>-0.1</v>
      </c>
      <c r="D25" s="85">
        <v>0.5</v>
      </c>
      <c r="E25" s="86">
        <v>0.5</v>
      </c>
    </row>
    <row r="26" spans="1:13" ht="12.75" customHeight="1">
      <c r="A26" s="79" t="s">
        <v>210</v>
      </c>
      <c r="B26" s="84">
        <v>104.34699999999999</v>
      </c>
      <c r="C26" s="85">
        <v>-0.5</v>
      </c>
      <c r="D26" s="85">
        <v>-2</v>
      </c>
      <c r="E26" s="86">
        <v>-2.8</v>
      </c>
    </row>
    <row r="27" spans="1:13">
      <c r="A27" s="79" t="s">
        <v>211</v>
      </c>
      <c r="B27" s="84">
        <v>99.018000000000001</v>
      </c>
      <c r="C27" s="85">
        <v>-3.1</v>
      </c>
      <c r="D27" s="85">
        <v>-4.3</v>
      </c>
      <c r="E27" s="86">
        <v>-3.9</v>
      </c>
      <c r="G27" s="329"/>
      <c r="H27" s="329"/>
      <c r="I27" s="329"/>
      <c r="J27" s="329"/>
      <c r="K27" s="329"/>
      <c r="L27" s="329"/>
      <c r="M27" s="329"/>
    </row>
    <row r="28" spans="1:13">
      <c r="A28" s="79" t="s">
        <v>212</v>
      </c>
      <c r="B28" s="84">
        <v>96.971000000000004</v>
      </c>
      <c r="C28" s="85">
        <v>0.3</v>
      </c>
      <c r="D28" s="85">
        <v>-0.6</v>
      </c>
      <c r="E28" s="86">
        <v>-1.9</v>
      </c>
    </row>
    <row r="29" spans="1:13">
      <c r="A29" s="79" t="s">
        <v>213</v>
      </c>
      <c r="B29" s="84">
        <v>101.956</v>
      </c>
      <c r="C29" s="85">
        <v>0.9</v>
      </c>
      <c r="D29" s="85">
        <v>1.3</v>
      </c>
      <c r="E29" s="86">
        <v>1.3</v>
      </c>
    </row>
    <row r="30" spans="1:13">
      <c r="A30" s="79" t="s">
        <v>214</v>
      </c>
      <c r="B30" s="84">
        <v>106.91200000000001</v>
      </c>
      <c r="C30" s="85">
        <v>0.3</v>
      </c>
      <c r="D30" s="85">
        <v>0.8</v>
      </c>
      <c r="E30" s="86">
        <v>0</v>
      </c>
    </row>
    <row r="31" spans="1:13">
      <c r="A31" s="79" t="s">
        <v>215</v>
      </c>
      <c r="B31" s="87">
        <v>103.31399999999999</v>
      </c>
      <c r="C31" s="88">
        <v>-0.8</v>
      </c>
      <c r="D31" s="88">
        <v>1.4</v>
      </c>
      <c r="E31" s="89">
        <v>1.1000000000000001</v>
      </c>
    </row>
    <row r="32" spans="1:13">
      <c r="A32" s="77" t="s">
        <v>217</v>
      </c>
      <c r="B32" s="77"/>
      <c r="C32" s="77"/>
      <c r="D32" s="77"/>
      <c r="E32" s="77"/>
    </row>
    <row r="33" spans="1:5">
      <c r="A33" s="79" t="s">
        <v>203</v>
      </c>
      <c r="B33" s="81">
        <v>104.49299999999999</v>
      </c>
      <c r="C33" s="82">
        <v>0.6</v>
      </c>
      <c r="D33" s="82">
        <v>0.3</v>
      </c>
      <c r="E33" s="83">
        <v>-0.2</v>
      </c>
    </row>
    <row r="34" spans="1:5">
      <c r="A34" s="79" t="s">
        <v>204</v>
      </c>
      <c r="B34" s="84">
        <v>108.15600000000001</v>
      </c>
      <c r="C34" s="85">
        <v>1.3</v>
      </c>
      <c r="D34" s="85">
        <v>3.3</v>
      </c>
      <c r="E34" s="86">
        <v>2.9</v>
      </c>
    </row>
    <row r="35" spans="1:5">
      <c r="A35" s="79" t="s">
        <v>205</v>
      </c>
      <c r="B35" s="84">
        <v>118.232</v>
      </c>
      <c r="C35" s="85">
        <v>-0.2</v>
      </c>
      <c r="D35" s="85">
        <v>2.2000000000000002</v>
      </c>
      <c r="E35" s="86">
        <v>1.9</v>
      </c>
    </row>
    <row r="36" spans="1:5">
      <c r="A36" s="79" t="s">
        <v>206</v>
      </c>
      <c r="B36" s="84">
        <v>108.623</v>
      </c>
      <c r="C36" s="85">
        <v>11.4</v>
      </c>
      <c r="D36" s="85">
        <v>1</v>
      </c>
      <c r="E36" s="86">
        <v>-0.9</v>
      </c>
    </row>
    <row r="37" spans="1:5">
      <c r="A37" s="79" t="s">
        <v>207</v>
      </c>
      <c r="B37" s="84">
        <v>101.483</v>
      </c>
      <c r="C37" s="85">
        <v>-0.7</v>
      </c>
      <c r="D37" s="85">
        <v>-0.9</v>
      </c>
      <c r="E37" s="86">
        <v>0.1</v>
      </c>
    </row>
    <row r="38" spans="1:5" ht="12.75" customHeight="1">
      <c r="A38" s="79" t="s">
        <v>208</v>
      </c>
      <c r="B38" s="84">
        <v>98.146000000000001</v>
      </c>
      <c r="C38" s="85">
        <v>0.4</v>
      </c>
      <c r="D38" s="85">
        <v>0.3</v>
      </c>
      <c r="E38" s="86">
        <v>-0.5</v>
      </c>
    </row>
    <row r="39" spans="1:5">
      <c r="A39" s="79" t="s">
        <v>209</v>
      </c>
      <c r="B39" s="84">
        <v>100.039</v>
      </c>
      <c r="C39" s="85">
        <v>-0.1</v>
      </c>
      <c r="D39" s="85">
        <v>0.1</v>
      </c>
      <c r="E39" s="86">
        <v>-0.1</v>
      </c>
    </row>
    <row r="40" spans="1:5">
      <c r="A40" s="79" t="s">
        <v>210</v>
      </c>
      <c r="B40" s="84">
        <v>105.58</v>
      </c>
      <c r="C40" s="85">
        <v>-0.3</v>
      </c>
      <c r="D40" s="85">
        <v>-2.2000000000000002</v>
      </c>
      <c r="E40" s="86">
        <v>-3.1</v>
      </c>
    </row>
    <row r="41" spans="1:5">
      <c r="A41" s="79" t="s">
        <v>211</v>
      </c>
      <c r="B41" s="84">
        <v>99.924000000000007</v>
      </c>
      <c r="C41" s="85">
        <v>-3.1</v>
      </c>
      <c r="D41" s="85">
        <v>-4.2</v>
      </c>
      <c r="E41" s="86">
        <v>-3.9</v>
      </c>
    </row>
    <row r="42" spans="1:5">
      <c r="A42" s="79" t="s">
        <v>212</v>
      </c>
      <c r="B42" s="84">
        <v>97.622</v>
      </c>
      <c r="C42" s="85">
        <v>0.1</v>
      </c>
      <c r="D42" s="85">
        <v>-0.8</v>
      </c>
      <c r="E42" s="86">
        <v>-2</v>
      </c>
    </row>
    <row r="43" spans="1:5">
      <c r="A43" s="79" t="s">
        <v>213</v>
      </c>
      <c r="B43" s="84">
        <v>102.396</v>
      </c>
      <c r="C43" s="85">
        <v>0.9</v>
      </c>
      <c r="D43" s="85">
        <v>1.4</v>
      </c>
      <c r="E43" s="86">
        <v>1.3</v>
      </c>
    </row>
    <row r="44" spans="1:5">
      <c r="A44" s="79" t="s">
        <v>214</v>
      </c>
      <c r="B44" s="84">
        <v>106.58799999999999</v>
      </c>
      <c r="C44" s="85">
        <v>0.2</v>
      </c>
      <c r="D44" s="85">
        <v>0.9</v>
      </c>
      <c r="E44" s="86">
        <v>0</v>
      </c>
    </row>
    <row r="45" spans="1:5">
      <c r="A45" s="79" t="s">
        <v>215</v>
      </c>
      <c r="B45" s="87">
        <v>103.608</v>
      </c>
      <c r="C45" s="88">
        <v>-0.4</v>
      </c>
      <c r="D45" s="88">
        <v>1.6</v>
      </c>
      <c r="E45" s="89">
        <v>1.2</v>
      </c>
    </row>
    <row r="46" spans="1:5">
      <c r="A46" s="77" t="s">
        <v>218</v>
      </c>
      <c r="B46" s="77"/>
      <c r="C46" s="77"/>
      <c r="D46" s="77"/>
      <c r="E46" s="77"/>
    </row>
    <row r="47" spans="1:5">
      <c r="A47" s="79" t="s">
        <v>203</v>
      </c>
      <c r="B47" s="81">
        <v>104.27500000000001</v>
      </c>
      <c r="C47" s="82">
        <v>0.5</v>
      </c>
      <c r="D47" s="82">
        <v>-0.8</v>
      </c>
      <c r="E47" s="83">
        <v>-0.9</v>
      </c>
    </row>
    <row r="48" spans="1:5">
      <c r="A48" s="79" t="s">
        <v>204</v>
      </c>
      <c r="B48" s="84">
        <v>107.648</v>
      </c>
      <c r="C48" s="85">
        <v>1.4</v>
      </c>
      <c r="D48" s="85">
        <v>2.2999999999999998</v>
      </c>
      <c r="E48" s="86">
        <v>2.5</v>
      </c>
    </row>
    <row r="49" spans="1:5">
      <c r="A49" s="79" t="s">
        <v>205</v>
      </c>
      <c r="B49" s="84">
        <v>104.854</v>
      </c>
      <c r="C49" s="85">
        <v>-0.1</v>
      </c>
      <c r="D49" s="85">
        <v>0.5</v>
      </c>
      <c r="E49" s="86">
        <v>0.8</v>
      </c>
    </row>
    <row r="50" spans="1:5">
      <c r="A50" s="79" t="s">
        <v>206</v>
      </c>
      <c r="B50" s="84">
        <v>110.15900000000001</v>
      </c>
      <c r="C50" s="85">
        <v>11.1</v>
      </c>
      <c r="D50" s="85">
        <v>1</v>
      </c>
      <c r="E50" s="86">
        <v>-1.7</v>
      </c>
    </row>
    <row r="51" spans="1:5">
      <c r="A51" s="79" t="s">
        <v>207</v>
      </c>
      <c r="B51" s="84">
        <v>100.709</v>
      </c>
      <c r="C51" s="85">
        <v>-1.2</v>
      </c>
      <c r="D51" s="85">
        <v>-3.6</v>
      </c>
      <c r="E51" s="86">
        <v>-2.1</v>
      </c>
    </row>
    <row r="52" spans="1:5" ht="12.75" customHeight="1">
      <c r="A52" s="79" t="s">
        <v>208</v>
      </c>
      <c r="B52" s="84">
        <v>100.98699999999999</v>
      </c>
      <c r="C52" s="85">
        <v>0.3</v>
      </c>
      <c r="D52" s="85">
        <v>0.3</v>
      </c>
      <c r="E52" s="86">
        <v>0.2</v>
      </c>
    </row>
    <row r="53" spans="1:5">
      <c r="A53" s="79" t="s">
        <v>209</v>
      </c>
      <c r="B53" s="84">
        <v>102.241</v>
      </c>
      <c r="C53" s="85">
        <v>-0.1</v>
      </c>
      <c r="D53" s="85">
        <v>0.3</v>
      </c>
      <c r="E53" s="86">
        <v>0.2</v>
      </c>
    </row>
    <row r="54" spans="1:5">
      <c r="A54" s="79" t="s">
        <v>210</v>
      </c>
      <c r="B54" s="84">
        <v>103.745</v>
      </c>
      <c r="C54" s="85">
        <v>-0.3</v>
      </c>
      <c r="D54" s="85">
        <v>-5.0999999999999996</v>
      </c>
      <c r="E54" s="86">
        <v>-5.7</v>
      </c>
    </row>
    <row r="55" spans="1:5">
      <c r="A55" s="79" t="s">
        <v>211</v>
      </c>
      <c r="B55" s="84">
        <v>99.998999999999995</v>
      </c>
      <c r="C55" s="85">
        <v>-3.1</v>
      </c>
      <c r="D55" s="85">
        <v>-4.2</v>
      </c>
      <c r="E55" s="86">
        <v>-3.9</v>
      </c>
    </row>
    <row r="56" spans="1:5">
      <c r="A56" s="79" t="s">
        <v>212</v>
      </c>
      <c r="B56" s="84">
        <v>98.843999999999994</v>
      </c>
      <c r="C56" s="85">
        <v>-0.5</v>
      </c>
      <c r="D56" s="85">
        <v>-0.7</v>
      </c>
      <c r="E56" s="86">
        <v>-2.2999999999999998</v>
      </c>
    </row>
    <row r="57" spans="1:5">
      <c r="A57" s="79" t="s">
        <v>213</v>
      </c>
      <c r="B57" s="84">
        <v>103.029</v>
      </c>
      <c r="C57" s="85">
        <v>-0.8</v>
      </c>
      <c r="D57" s="85">
        <v>-0.2</v>
      </c>
      <c r="E57" s="86">
        <v>-0.3</v>
      </c>
    </row>
    <row r="58" spans="1:5">
      <c r="A58" s="79" t="s">
        <v>214</v>
      </c>
      <c r="B58" s="84">
        <v>106.848</v>
      </c>
      <c r="C58" s="85">
        <v>-0.4</v>
      </c>
      <c r="D58" s="85">
        <v>0.3</v>
      </c>
      <c r="E58" s="86">
        <v>0.8</v>
      </c>
    </row>
    <row r="59" spans="1:5">
      <c r="A59" s="79" t="s">
        <v>215</v>
      </c>
      <c r="B59" s="87">
        <v>104.916</v>
      </c>
      <c r="C59" s="88">
        <v>0.1</v>
      </c>
      <c r="D59" s="88">
        <v>1.4</v>
      </c>
      <c r="E59" s="89">
        <v>1.1000000000000001</v>
      </c>
    </row>
    <row r="65" spans="1:1">
      <c r="A65" s="10" t="s">
        <v>219</v>
      </c>
    </row>
    <row r="66" spans="1:1">
      <c r="A66" s="10" t="s">
        <v>49</v>
      </c>
    </row>
  </sheetData>
  <sheetProtection algorithmName="SHA-512" hashValue="NszVlAzjYLFtoXKJPVQZv3a87Jv7gx3sQid7JUZ5XfWmp1GVXat7p0wwXwzz1GEsrsAJaC6NJtMvYX283MhNuQ==" saltValue="u9aVgVVodED26GDYWJlHM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L25" sqref="L25"/>
    </sheetView>
  </sheetViews>
  <sheetFormatPr baseColWidth="10" defaultRowHeight="15"/>
  <cols>
    <col min="2" max="2" width="14" customWidth="1"/>
  </cols>
  <sheetData>
    <row r="1" spans="1:20" ht="21" customHeight="1">
      <c r="A1" s="439" t="s">
        <v>293</v>
      </c>
      <c r="B1" s="439"/>
      <c r="C1" s="439"/>
      <c r="D1" s="439"/>
      <c r="E1" s="439"/>
      <c r="F1" s="439"/>
      <c r="G1" s="439"/>
      <c r="H1" s="439"/>
      <c r="I1" s="439"/>
      <c r="J1" s="439"/>
      <c r="K1" s="439"/>
    </row>
    <row r="2" spans="1:20">
      <c r="A2" s="143" t="s">
        <v>196</v>
      </c>
      <c r="B2" s="143"/>
      <c r="C2" s="143"/>
      <c r="D2" s="143"/>
      <c r="E2" s="143"/>
      <c r="F2" s="143"/>
      <c r="G2" s="143"/>
      <c r="H2" s="143"/>
      <c r="I2" s="143"/>
      <c r="J2" s="143"/>
      <c r="K2" s="143"/>
    </row>
    <row r="3" spans="1:20">
      <c r="A3" s="144" t="s">
        <v>294</v>
      </c>
      <c r="B3" s="144"/>
      <c r="C3" s="144"/>
      <c r="D3" s="144"/>
      <c r="E3" s="144"/>
      <c r="F3" s="144"/>
      <c r="G3" s="144"/>
      <c r="H3" s="144"/>
      <c r="I3" s="144"/>
      <c r="J3" s="144"/>
      <c r="K3" s="144"/>
    </row>
    <row r="4" spans="1:20">
      <c r="A4" s="80" t="s">
        <v>98</v>
      </c>
      <c r="B4" s="78" t="s">
        <v>295</v>
      </c>
    </row>
    <row r="5" spans="1:20">
      <c r="A5" s="77" t="s">
        <v>664</v>
      </c>
      <c r="B5" s="81">
        <v>104.794</v>
      </c>
      <c r="L5" s="76"/>
      <c r="M5" s="328"/>
    </row>
    <row r="6" spans="1:20" ht="15" customHeight="1">
      <c r="A6" s="77" t="s">
        <v>627</v>
      </c>
      <c r="B6" s="81">
        <v>104.041</v>
      </c>
      <c r="K6" s="440" t="s">
        <v>663</v>
      </c>
      <c r="L6" s="440"/>
      <c r="M6" s="440"/>
      <c r="N6" s="440"/>
      <c r="O6" s="440"/>
      <c r="P6" s="440"/>
      <c r="Q6" s="440"/>
    </row>
    <row r="7" spans="1:20">
      <c r="A7" s="77" t="s">
        <v>600</v>
      </c>
      <c r="B7" s="81">
        <v>104.095</v>
      </c>
      <c r="K7" s="440"/>
      <c r="L7" s="440"/>
      <c r="M7" s="440"/>
      <c r="N7" s="440"/>
      <c r="O7" s="440"/>
      <c r="P7" s="440"/>
      <c r="Q7" s="440"/>
    </row>
    <row r="8" spans="1:20">
      <c r="A8" s="77" t="s">
        <v>595</v>
      </c>
      <c r="B8" s="81">
        <v>104.137</v>
      </c>
      <c r="K8" s="440"/>
      <c r="L8" s="440"/>
      <c r="M8" s="440"/>
      <c r="N8" s="440"/>
      <c r="O8" s="440"/>
      <c r="P8" s="440"/>
      <c r="Q8" s="440"/>
    </row>
    <row r="9" spans="1:20">
      <c r="A9" s="77" t="s">
        <v>585</v>
      </c>
      <c r="B9" s="81">
        <v>104.94</v>
      </c>
      <c r="K9" s="440"/>
      <c r="L9" s="440"/>
      <c r="M9" s="440"/>
      <c r="N9" s="440"/>
      <c r="O9" s="440"/>
      <c r="P9" s="440"/>
      <c r="Q9" s="440"/>
    </row>
    <row r="10" spans="1:20">
      <c r="A10" s="77" t="s">
        <v>530</v>
      </c>
      <c r="B10" s="145">
        <v>104.35299999999999</v>
      </c>
      <c r="K10" s="440"/>
      <c r="L10" s="440"/>
      <c r="M10" s="440"/>
      <c r="N10" s="440"/>
      <c r="O10" s="440"/>
      <c r="P10" s="440"/>
      <c r="Q10" s="440"/>
    </row>
    <row r="11" spans="1:20">
      <c r="A11" s="77" t="s">
        <v>501</v>
      </c>
      <c r="B11" s="145">
        <v>104.29600000000001</v>
      </c>
      <c r="K11" s="440"/>
      <c r="L11" s="440"/>
      <c r="M11" s="440"/>
      <c r="N11" s="440"/>
      <c r="O11" s="440"/>
      <c r="P11" s="440"/>
      <c r="Q11" s="440"/>
    </row>
    <row r="12" spans="1:20" ht="15" customHeight="1">
      <c r="A12" s="77" t="s">
        <v>303</v>
      </c>
      <c r="B12" s="145">
        <v>104.172</v>
      </c>
      <c r="K12" s="440"/>
      <c r="L12" s="440"/>
      <c r="M12" s="440"/>
      <c r="N12" s="440"/>
      <c r="O12" s="440"/>
      <c r="P12" s="440"/>
      <c r="Q12" s="440"/>
      <c r="T12" s="330"/>
    </row>
    <row r="13" spans="1:20">
      <c r="A13" s="77" t="s">
        <v>296</v>
      </c>
      <c r="B13" s="145">
        <v>104.32599999999999</v>
      </c>
      <c r="K13" s="440"/>
      <c r="L13" s="440"/>
      <c r="M13" s="440"/>
      <c r="N13" s="440"/>
      <c r="O13" s="440"/>
      <c r="P13" s="440"/>
      <c r="Q13" s="440"/>
      <c r="T13" s="330"/>
    </row>
    <row r="14" spans="1:20">
      <c r="A14" s="77" t="s">
        <v>297</v>
      </c>
      <c r="B14" s="145">
        <v>104.327</v>
      </c>
      <c r="K14" s="440"/>
      <c r="L14" s="440"/>
      <c r="M14" s="440"/>
      <c r="N14" s="440"/>
      <c r="O14" s="440"/>
      <c r="P14" s="440"/>
      <c r="Q14" s="440"/>
      <c r="T14" s="330"/>
    </row>
    <row r="15" spans="1:20">
      <c r="A15" s="77" t="s">
        <v>298</v>
      </c>
      <c r="B15" s="145">
        <v>105.087</v>
      </c>
      <c r="K15" s="440"/>
      <c r="L15" s="440"/>
      <c r="M15" s="440"/>
      <c r="N15" s="440"/>
      <c r="O15" s="440"/>
      <c r="P15" s="440"/>
      <c r="Q15" s="440"/>
      <c r="T15" s="330"/>
    </row>
    <row r="16" spans="1:20">
      <c r="A16" s="77" t="s">
        <v>299</v>
      </c>
      <c r="B16" s="145">
        <v>104.90900000000001</v>
      </c>
      <c r="L16" s="76"/>
      <c r="M16" s="76"/>
      <c r="T16" s="330"/>
    </row>
    <row r="17" spans="1:20">
      <c r="A17" s="77" t="s">
        <v>300</v>
      </c>
      <c r="B17" s="145">
        <v>104.681</v>
      </c>
      <c r="L17" s="76"/>
      <c r="M17" s="76"/>
      <c r="T17" s="330"/>
    </row>
    <row r="18" spans="1:20">
      <c r="T18" s="330"/>
    </row>
    <row r="19" spans="1:20">
      <c r="N19" s="330"/>
      <c r="O19" s="330"/>
      <c r="P19" s="330"/>
      <c r="Q19" s="330"/>
      <c r="R19" s="330"/>
      <c r="S19" s="330"/>
      <c r="T19" s="330"/>
    </row>
    <row r="20" spans="1:20">
      <c r="N20" s="330"/>
      <c r="O20" s="330"/>
      <c r="P20" s="330"/>
      <c r="Q20" s="330"/>
      <c r="R20" s="330"/>
      <c r="S20" s="330"/>
      <c r="T20" s="330"/>
    </row>
    <row r="21" spans="1:20">
      <c r="J21" s="338"/>
      <c r="K21" s="338"/>
      <c r="N21" s="330"/>
      <c r="O21" s="330"/>
      <c r="P21" s="330"/>
      <c r="Q21" s="330"/>
      <c r="R21" s="330"/>
      <c r="S21" s="330"/>
      <c r="T21" s="330"/>
    </row>
    <row r="22" spans="1:20">
      <c r="A22" s="10" t="s">
        <v>219</v>
      </c>
      <c r="N22" s="330"/>
      <c r="O22" s="330"/>
      <c r="P22" s="330"/>
      <c r="Q22" s="330"/>
      <c r="R22" s="330"/>
      <c r="S22" s="330"/>
      <c r="T22" s="330"/>
    </row>
    <row r="23" spans="1:20">
      <c r="A23" s="10" t="s">
        <v>49</v>
      </c>
      <c r="N23" s="330"/>
      <c r="O23" s="330"/>
      <c r="P23" s="330"/>
      <c r="Q23" s="330"/>
      <c r="R23" s="330"/>
      <c r="S23" s="330"/>
      <c r="T23" s="330"/>
    </row>
    <row r="24" spans="1:20">
      <c r="L24" s="338"/>
      <c r="N24" s="330"/>
      <c r="O24" s="330"/>
      <c r="P24" s="330"/>
      <c r="Q24" s="330"/>
      <c r="R24" s="330"/>
      <c r="S24" s="330"/>
      <c r="T24" s="330"/>
    </row>
    <row r="25" spans="1:20">
      <c r="N25" s="330"/>
      <c r="O25" s="330"/>
      <c r="P25" s="330"/>
      <c r="Q25" s="330"/>
      <c r="R25" s="330"/>
      <c r="S25" s="330"/>
      <c r="T25" s="330"/>
    </row>
    <row r="26" spans="1:20">
      <c r="N26" s="330"/>
      <c r="O26" s="330"/>
      <c r="P26" s="330"/>
      <c r="Q26" s="330"/>
      <c r="R26" s="330"/>
      <c r="S26" s="330"/>
      <c r="T26" s="330"/>
    </row>
    <row r="27" spans="1:20">
      <c r="N27" s="330"/>
      <c r="O27" s="330"/>
      <c r="P27" s="330"/>
      <c r="Q27" s="330"/>
      <c r="R27" s="330"/>
      <c r="S27" s="330"/>
      <c r="T27" s="330"/>
    </row>
    <row r="28" spans="1:20">
      <c r="N28" s="330"/>
      <c r="O28" s="330"/>
      <c r="P28" s="330"/>
      <c r="Q28" s="330"/>
      <c r="R28" s="330"/>
      <c r="S28" s="330"/>
      <c r="T28" s="330"/>
    </row>
    <row r="29" spans="1:20">
      <c r="N29" s="330"/>
      <c r="O29" s="330"/>
      <c r="P29" s="330"/>
      <c r="Q29" s="330"/>
      <c r="R29" s="330"/>
      <c r="S29" s="330"/>
      <c r="T29" s="330"/>
    </row>
    <row r="30" spans="1:20">
      <c r="N30" s="330"/>
      <c r="O30" s="330"/>
      <c r="P30" s="330"/>
      <c r="Q30" s="330"/>
      <c r="R30" s="330"/>
      <c r="S30" s="330"/>
      <c r="T30" s="330"/>
    </row>
    <row r="31" spans="1:20">
      <c r="N31" s="330"/>
      <c r="O31" s="330"/>
      <c r="P31" s="330"/>
      <c r="Q31" s="330"/>
      <c r="R31" s="330"/>
      <c r="S31" s="330"/>
      <c r="T31" s="330"/>
    </row>
    <row r="32" spans="1:20">
      <c r="N32" s="330"/>
      <c r="O32" s="330"/>
      <c r="P32" s="330"/>
      <c r="Q32" s="330"/>
      <c r="R32" s="330"/>
      <c r="S32" s="330"/>
      <c r="T32" s="330"/>
    </row>
    <row r="33" spans="14:20">
      <c r="N33" s="330"/>
      <c r="O33" s="330"/>
      <c r="P33" s="330"/>
      <c r="Q33" s="330"/>
      <c r="R33" s="330"/>
      <c r="S33" s="330"/>
      <c r="T33" s="330"/>
    </row>
    <row r="34" spans="14:20">
      <c r="N34" s="330"/>
      <c r="O34" s="330"/>
      <c r="P34" s="330"/>
      <c r="Q34" s="330"/>
      <c r="R34" s="330"/>
      <c r="S34" s="330"/>
      <c r="T34" s="330"/>
    </row>
  </sheetData>
  <sheetProtection algorithmName="SHA-512" hashValue="uCuT0w7iH8r8F2IH04Sl5tRuDiIxhgvziKnE58d031nkiGung27lvRqf6VZbS8r1j0TYeHc7VuR6u2BnneEyHQ==" saltValue="GIWGR9IArQmWDMgZbTjU5g=="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L23" sqref="L23"/>
    </sheetView>
  </sheetViews>
  <sheetFormatPr baseColWidth="10" defaultRowHeight="15"/>
  <cols>
    <col min="1" max="1" width="22.5703125" style="295" customWidth="1"/>
    <col min="2" max="3" width="17.85546875" style="295" bestFit="1" customWidth="1"/>
    <col min="4" max="4" width="18.140625" style="295" customWidth="1"/>
    <col min="5" max="5" width="11.42578125" style="295"/>
    <col min="6" max="6" width="12.85546875" style="295" bestFit="1" customWidth="1"/>
    <col min="7" max="7" width="12.42578125" style="295" bestFit="1" customWidth="1"/>
    <col min="8" max="8" width="11.5703125" style="295" bestFit="1" customWidth="1"/>
    <col min="9" max="9" width="11.42578125" style="295"/>
    <col min="10" max="10" width="12.85546875" style="295" bestFit="1" customWidth="1"/>
    <col min="11" max="12" width="21.85546875" style="295" customWidth="1"/>
    <col min="13" max="13" width="11.42578125" style="295"/>
    <col min="14" max="14" width="14.5703125" style="295" bestFit="1" customWidth="1"/>
    <col min="15" max="16384" width="11.42578125" style="295"/>
  </cols>
  <sheetData>
    <row r="1" spans="1:14" ht="21" customHeight="1">
      <c r="A1" s="441" t="s">
        <v>425</v>
      </c>
      <c r="B1" s="441"/>
      <c r="C1" s="441"/>
      <c r="D1" s="441"/>
      <c r="E1" s="441"/>
      <c r="F1" s="441"/>
      <c r="G1" s="441"/>
      <c r="H1" s="441"/>
      <c r="I1" s="441"/>
      <c r="J1" s="441"/>
      <c r="K1" s="441"/>
      <c r="L1" s="441"/>
    </row>
    <row r="2" spans="1:14">
      <c r="A2" s="442" t="s">
        <v>593</v>
      </c>
      <c r="B2" s="443"/>
      <c r="C2" s="443"/>
    </row>
    <row r="3" spans="1:14" ht="31.5" customHeight="1">
      <c r="A3" s="298" t="s">
        <v>636</v>
      </c>
      <c r="B3" s="174" t="s">
        <v>637</v>
      </c>
      <c r="C3" s="299" t="s">
        <v>638</v>
      </c>
      <c r="D3" s="173" t="s">
        <v>429</v>
      </c>
      <c r="E3" s="399" t="s">
        <v>639</v>
      </c>
      <c r="F3" s="399"/>
      <c r="G3" s="399"/>
      <c r="H3" s="399"/>
      <c r="I3" s="399"/>
      <c r="J3" s="444" t="s">
        <v>531</v>
      </c>
      <c r="K3" s="444"/>
      <c r="L3" s="444"/>
    </row>
    <row r="4" spans="1:14" ht="44.25" customHeight="1">
      <c r="A4" s="173" t="s">
        <v>423</v>
      </c>
      <c r="B4" s="188">
        <v>1229963341.0999999</v>
      </c>
      <c r="C4" s="188">
        <v>991431559.98000002</v>
      </c>
      <c r="D4" s="300">
        <f>((C4-B4)/B4)*100</f>
        <v>-19.393405734082485</v>
      </c>
      <c r="E4" s="399"/>
      <c r="F4" s="399"/>
      <c r="G4" s="399"/>
      <c r="H4" s="399"/>
      <c r="I4" s="399"/>
      <c r="J4" s="299" t="s">
        <v>98</v>
      </c>
      <c r="K4" s="174">
        <v>2019</v>
      </c>
      <c r="L4" s="299">
        <v>2020</v>
      </c>
    </row>
    <row r="5" spans="1:14" ht="23.25" customHeight="1">
      <c r="A5" s="299" t="s">
        <v>424</v>
      </c>
      <c r="B5" s="188">
        <v>1113501979.02</v>
      </c>
      <c r="C5" s="188">
        <v>885218039.45000005</v>
      </c>
      <c r="D5" s="301">
        <f>((C5-B5)/B5)*100</f>
        <v>-20.501439949923935</v>
      </c>
      <c r="E5" s="399"/>
      <c r="F5" s="399"/>
      <c r="G5" s="399"/>
      <c r="H5" s="399"/>
      <c r="I5" s="399"/>
      <c r="J5" s="302" t="s">
        <v>83</v>
      </c>
      <c r="K5" s="272">
        <v>60376241.119999997</v>
      </c>
      <c r="L5" s="275">
        <v>73541272.079999998</v>
      </c>
    </row>
    <row r="6" spans="1:14">
      <c r="B6" s="188"/>
      <c r="C6" s="188"/>
      <c r="J6" s="303" t="s">
        <v>84</v>
      </c>
      <c r="K6" s="273">
        <v>183799558.44</v>
      </c>
      <c r="L6" s="276">
        <v>314223210.56</v>
      </c>
      <c r="M6" s="337"/>
    </row>
    <row r="7" spans="1:14">
      <c r="J7" s="303" t="s">
        <v>85</v>
      </c>
      <c r="K7" s="273">
        <v>450948764.79000002</v>
      </c>
      <c r="L7" s="276">
        <v>400629727.95999998</v>
      </c>
      <c r="M7" s="337"/>
    </row>
    <row r="8" spans="1:14">
      <c r="J8" s="303" t="s">
        <v>86</v>
      </c>
      <c r="K8" s="273">
        <v>652664797.92999995</v>
      </c>
      <c r="L8" s="277">
        <v>472976005.30000001</v>
      </c>
      <c r="M8" s="337"/>
      <c r="N8" s="165"/>
    </row>
    <row r="9" spans="1:14">
      <c r="J9" s="303" t="s">
        <v>87</v>
      </c>
      <c r="K9" s="273">
        <v>755545392.90999997</v>
      </c>
      <c r="L9" s="277">
        <v>520535204.63999999</v>
      </c>
      <c r="M9" s="337"/>
    </row>
    <row r="10" spans="1:14">
      <c r="J10" s="303" t="s">
        <v>88</v>
      </c>
      <c r="K10" s="273">
        <v>833456873.13</v>
      </c>
      <c r="L10" s="276">
        <v>650606038.41999996</v>
      </c>
      <c r="M10" s="337"/>
    </row>
    <row r="11" spans="1:14">
      <c r="J11" s="303" t="s">
        <v>89</v>
      </c>
      <c r="K11" s="273">
        <v>1014426416.59</v>
      </c>
      <c r="L11" s="276">
        <v>776230884.00999999</v>
      </c>
      <c r="M11" s="337"/>
    </row>
    <row r="12" spans="1:14">
      <c r="I12" s="165"/>
      <c r="J12" s="303" t="s">
        <v>90</v>
      </c>
      <c r="K12" s="273">
        <v>1052771375.61</v>
      </c>
      <c r="L12" s="276">
        <v>843091703.91999996</v>
      </c>
      <c r="M12" s="337"/>
    </row>
    <row r="13" spans="1:14" ht="15" customHeight="1">
      <c r="I13" s="165"/>
      <c r="J13" s="303" t="s">
        <v>91</v>
      </c>
      <c r="K13" s="273">
        <v>1113501979.02</v>
      </c>
      <c r="L13" s="188">
        <v>885218039.45000005</v>
      </c>
      <c r="M13" s="337"/>
    </row>
    <row r="14" spans="1:14">
      <c r="I14" s="165"/>
      <c r="J14" s="303" t="s">
        <v>92</v>
      </c>
      <c r="K14" s="273">
        <v>1344279388.95</v>
      </c>
      <c r="L14" s="276"/>
      <c r="M14" s="337"/>
      <c r="N14" s="304"/>
    </row>
    <row r="15" spans="1:14">
      <c r="I15" s="165"/>
      <c r="J15" s="303" t="s">
        <v>93</v>
      </c>
      <c r="K15" s="273">
        <v>1472712901.95</v>
      </c>
      <c r="L15" s="276"/>
      <c r="M15" s="337"/>
      <c r="N15" s="165"/>
    </row>
    <row r="16" spans="1:14">
      <c r="I16" s="165"/>
      <c r="J16" s="305" t="s">
        <v>94</v>
      </c>
      <c r="K16" s="274">
        <v>1585518179.2</v>
      </c>
      <c r="L16" s="278"/>
      <c r="M16" s="337"/>
    </row>
    <row r="17" spans="1:14">
      <c r="H17" s="165"/>
    </row>
    <row r="18" spans="1:14">
      <c r="H18" s="165"/>
      <c r="L18" s="165"/>
    </row>
    <row r="19" spans="1:14">
      <c r="H19" s="165"/>
      <c r="L19" s="165"/>
    </row>
    <row r="20" spans="1:14">
      <c r="I20" s="165"/>
      <c r="K20" s="165"/>
      <c r="L20" s="165"/>
      <c r="N20" s="334"/>
    </row>
    <row r="21" spans="1:14">
      <c r="I21" s="165"/>
      <c r="K21" s="165"/>
      <c r="L21" s="165"/>
    </row>
    <row r="22" spans="1:14">
      <c r="I22" s="165"/>
      <c r="K22" s="165"/>
      <c r="N22" s="165"/>
    </row>
    <row r="23" spans="1:14">
      <c r="I23" s="165"/>
      <c r="K23" s="165"/>
      <c r="L23" s="165"/>
    </row>
    <row r="24" spans="1:14">
      <c r="I24" s="165"/>
      <c r="K24" s="165"/>
    </row>
    <row r="25" spans="1:14">
      <c r="I25" s="165"/>
      <c r="K25" s="336"/>
    </row>
    <row r="26" spans="1:14">
      <c r="A26" s="292" t="s">
        <v>540</v>
      </c>
      <c r="I26" s="165"/>
      <c r="K26"/>
    </row>
    <row r="27" spans="1:14">
      <c r="I27" s="165"/>
      <c r="K27" s="336"/>
    </row>
    <row r="28" spans="1:14">
      <c r="A28" s="10" t="s">
        <v>594</v>
      </c>
      <c r="I28" s="165"/>
      <c r="K28" s="336"/>
    </row>
    <row r="29" spans="1:14">
      <c r="A29" s="10" t="s">
        <v>49</v>
      </c>
      <c r="I29" s="165"/>
      <c r="K29" s="336"/>
    </row>
    <row r="30" spans="1:14">
      <c r="A30" s="335"/>
      <c r="I30" s="165"/>
      <c r="K30" s="336"/>
    </row>
    <row r="31" spans="1:14">
      <c r="I31" s="165"/>
      <c r="K31" s="336"/>
    </row>
    <row r="32" spans="1:14">
      <c r="K32" s="336"/>
    </row>
  </sheetData>
  <sheetProtection algorithmName="SHA-512" hashValue="JCeGUDspcLpIP1vPg7ymitGUtll/FmBYqjoD8rRPWzxYGMeFbYIYPmtZN6ekTzAY/5b/03bsqoSOXxLf140/fQ==" saltValue="jfZIXTiLzK13hwiqIjVzPw=="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P17" sqref="P17"/>
    </sheetView>
  </sheetViews>
  <sheetFormatPr baseColWidth="10" defaultRowHeight="15"/>
  <cols>
    <col min="1" max="1" width="11.42578125" style="325"/>
    <col min="2" max="2" width="24.5703125" style="325" bestFit="1" customWidth="1"/>
    <col min="3" max="6" width="14.140625" style="325" customWidth="1"/>
    <col min="7" max="16" width="11.42578125" style="325"/>
    <col min="17" max="18" width="11.42578125" style="325" customWidth="1"/>
    <col min="19" max="19" width="14.7109375" style="325" customWidth="1"/>
    <col min="20" max="20" width="18.5703125" style="325" customWidth="1"/>
    <col min="21" max="22" width="17.7109375" style="325" customWidth="1"/>
    <col min="23" max="16384" width="11.42578125" style="325"/>
  </cols>
  <sheetData>
    <row r="1" spans="1:23" s="75" customFormat="1" ht="33" customHeight="1">
      <c r="A1" s="452" t="s">
        <v>447</v>
      </c>
      <c r="B1" s="452"/>
      <c r="C1" s="452"/>
      <c r="D1" s="452"/>
      <c r="E1" s="452"/>
      <c r="F1" s="452"/>
      <c r="P1" s="453" t="s">
        <v>441</v>
      </c>
      <c r="Q1" s="453"/>
      <c r="R1" s="453"/>
      <c r="S1" s="453"/>
      <c r="T1" s="453"/>
      <c r="U1" s="453"/>
      <c r="V1" s="453"/>
      <c r="W1" s="325"/>
    </row>
    <row r="2" spans="1:23">
      <c r="A2" s="452"/>
      <c r="B2" s="452"/>
      <c r="C2" s="452"/>
      <c r="D2" s="452"/>
      <c r="E2" s="452"/>
      <c r="F2" s="452"/>
      <c r="P2" s="454" t="s">
        <v>451</v>
      </c>
      <c r="Q2" s="455"/>
      <c r="R2" s="455"/>
      <c r="S2" s="455"/>
      <c r="T2" s="455"/>
      <c r="U2" s="455"/>
      <c r="V2" s="455"/>
    </row>
    <row r="3" spans="1:23" ht="30.75" customHeight="1">
      <c r="A3" s="452"/>
      <c r="B3" s="452"/>
      <c r="C3" s="452"/>
      <c r="D3" s="452"/>
      <c r="E3" s="452"/>
      <c r="F3" s="452"/>
      <c r="H3" s="155"/>
      <c r="P3" s="444" t="s">
        <v>640</v>
      </c>
      <c r="Q3" s="450" t="s">
        <v>442</v>
      </c>
      <c r="R3" s="450"/>
      <c r="S3" s="451"/>
      <c r="T3" s="449" t="s">
        <v>443</v>
      </c>
      <c r="U3" s="450"/>
      <c r="V3" s="451"/>
    </row>
    <row r="4" spans="1:23" ht="51">
      <c r="A4" s="179" t="s">
        <v>155</v>
      </c>
      <c r="B4" s="173" t="s">
        <v>430</v>
      </c>
      <c r="C4" s="299" t="s">
        <v>431</v>
      </c>
      <c r="D4" s="173" t="s">
        <v>432</v>
      </c>
      <c r="E4" s="299" t="s">
        <v>433</v>
      </c>
      <c r="F4" s="173" t="s">
        <v>434</v>
      </c>
      <c r="H4" s="175"/>
      <c r="P4" s="444"/>
      <c r="Q4" s="326" t="s">
        <v>444</v>
      </c>
      <c r="R4" s="177" t="s">
        <v>449</v>
      </c>
      <c r="S4" s="178" t="s">
        <v>450</v>
      </c>
      <c r="T4" s="326" t="s">
        <v>444</v>
      </c>
      <c r="U4" s="177" t="s">
        <v>449</v>
      </c>
      <c r="V4" s="178" t="s">
        <v>450</v>
      </c>
    </row>
    <row r="5" spans="1:23">
      <c r="A5" s="180">
        <v>2018</v>
      </c>
      <c r="B5" s="176">
        <v>20116857</v>
      </c>
      <c r="C5" s="176">
        <v>361741</v>
      </c>
      <c r="D5" s="176">
        <v>310795</v>
      </c>
      <c r="E5" s="176">
        <v>21408</v>
      </c>
      <c r="F5" s="176">
        <v>939674</v>
      </c>
      <c r="H5" s="175"/>
      <c r="P5" s="299" t="s">
        <v>445</v>
      </c>
      <c r="Q5" s="279">
        <v>88.77</v>
      </c>
      <c r="R5" s="280">
        <v>-19.93</v>
      </c>
      <c r="S5" s="280">
        <v>21.38</v>
      </c>
      <c r="T5" s="280">
        <v>89.26</v>
      </c>
      <c r="U5" s="280">
        <v>-19.79</v>
      </c>
      <c r="V5" s="281">
        <v>22.44</v>
      </c>
    </row>
    <row r="6" spans="1:23">
      <c r="A6" s="181">
        <v>2017</v>
      </c>
      <c r="B6" s="176">
        <v>19436844</v>
      </c>
      <c r="C6" s="176">
        <v>348405</v>
      </c>
      <c r="D6" s="176">
        <v>299143</v>
      </c>
      <c r="E6" s="176">
        <v>21006</v>
      </c>
      <c r="F6" s="176">
        <v>925288</v>
      </c>
      <c r="H6" s="175"/>
      <c r="P6" s="173" t="s">
        <v>446</v>
      </c>
      <c r="Q6" s="282">
        <v>100.74</v>
      </c>
      <c r="R6" s="283">
        <v>-8.74</v>
      </c>
      <c r="S6" s="283">
        <v>14.38</v>
      </c>
      <c r="T6" s="283">
        <v>101.3</v>
      </c>
      <c r="U6" s="283">
        <v>-8.7200000000000006</v>
      </c>
      <c r="V6" s="284">
        <v>16.7</v>
      </c>
    </row>
    <row r="7" spans="1:23" ht="15" customHeight="1">
      <c r="A7" s="181">
        <v>2016</v>
      </c>
      <c r="B7" s="176">
        <v>18301385</v>
      </c>
      <c r="C7" s="176">
        <v>333977</v>
      </c>
      <c r="D7" s="176">
        <v>285414</v>
      </c>
      <c r="E7" s="176">
        <v>20037</v>
      </c>
      <c r="F7" s="176">
        <v>913388</v>
      </c>
      <c r="H7" s="175"/>
      <c r="P7" s="445" t="s">
        <v>668</v>
      </c>
      <c r="Q7" s="445"/>
      <c r="R7" s="445"/>
      <c r="S7" s="445"/>
      <c r="T7" s="445"/>
      <c r="U7" s="445"/>
      <c r="V7" s="445"/>
    </row>
    <row r="8" spans="1:23">
      <c r="A8" s="181">
        <v>2015</v>
      </c>
      <c r="B8" s="176">
        <v>17936027</v>
      </c>
      <c r="C8" s="176">
        <v>327058</v>
      </c>
      <c r="D8" s="176">
        <v>277788</v>
      </c>
      <c r="E8" s="176">
        <v>19806</v>
      </c>
      <c r="F8" s="176">
        <v>905607</v>
      </c>
      <c r="H8" s="175"/>
      <c r="P8" s="445"/>
      <c r="Q8" s="445"/>
      <c r="R8" s="445"/>
      <c r="S8" s="445"/>
      <c r="T8" s="445"/>
      <c r="U8" s="445"/>
      <c r="V8" s="445"/>
    </row>
    <row r="9" spans="1:23" ht="15" customHeight="1">
      <c r="A9" s="181">
        <v>2014</v>
      </c>
      <c r="B9" s="176">
        <v>17172968</v>
      </c>
      <c r="C9" s="176">
        <v>311356</v>
      </c>
      <c r="D9" s="176">
        <v>263135</v>
      </c>
      <c r="E9" s="176">
        <v>19065</v>
      </c>
      <c r="F9" s="176">
        <v>900773</v>
      </c>
      <c r="P9" s="445"/>
      <c r="Q9" s="445"/>
      <c r="R9" s="445"/>
      <c r="S9" s="445"/>
      <c r="T9" s="445"/>
      <c r="U9" s="445"/>
      <c r="V9" s="445"/>
    </row>
    <row r="10" spans="1:23">
      <c r="A10" s="181">
        <v>2013</v>
      </c>
      <c r="B10" s="176">
        <v>17010544</v>
      </c>
      <c r="C10" s="176">
        <v>305948</v>
      </c>
      <c r="D10" s="176">
        <v>258565</v>
      </c>
      <c r="E10" s="176">
        <v>19031</v>
      </c>
      <c r="F10" s="176">
        <v>893855</v>
      </c>
      <c r="P10" s="445"/>
      <c r="Q10" s="445"/>
      <c r="R10" s="445"/>
      <c r="S10" s="445"/>
      <c r="T10" s="445"/>
      <c r="U10" s="445"/>
      <c r="V10" s="445"/>
    </row>
    <row r="11" spans="1:23">
      <c r="A11" s="181">
        <v>2012</v>
      </c>
      <c r="B11" s="176">
        <v>17283334</v>
      </c>
      <c r="C11" s="176">
        <v>312295</v>
      </c>
      <c r="D11" s="176">
        <v>265798</v>
      </c>
      <c r="E11" s="176">
        <v>19535</v>
      </c>
      <c r="F11" s="176">
        <v>884745</v>
      </c>
      <c r="P11" s="445"/>
      <c r="Q11" s="445"/>
      <c r="R11" s="445"/>
      <c r="S11" s="445"/>
      <c r="T11" s="445"/>
      <c r="U11" s="445"/>
      <c r="V11" s="445"/>
    </row>
    <row r="12" spans="1:23">
      <c r="A12" s="181">
        <v>2011</v>
      </c>
      <c r="B12" s="176">
        <v>17836532</v>
      </c>
      <c r="C12" s="176">
        <v>324886</v>
      </c>
      <c r="D12" s="176">
        <v>279003</v>
      </c>
      <c r="E12" s="176">
        <v>20382</v>
      </c>
      <c r="F12" s="176">
        <v>875130</v>
      </c>
      <c r="P12" s="445"/>
      <c r="Q12" s="445"/>
      <c r="R12" s="445"/>
      <c r="S12" s="445"/>
      <c r="T12" s="445"/>
      <c r="U12" s="445"/>
      <c r="V12" s="445"/>
    </row>
    <row r="13" spans="1:23" ht="15" customHeight="1">
      <c r="A13" s="181">
        <v>2010</v>
      </c>
      <c r="B13" s="176">
        <v>17913125</v>
      </c>
      <c r="C13" s="176">
        <v>332709</v>
      </c>
      <c r="D13" s="176">
        <v>286492</v>
      </c>
      <c r="E13" s="176">
        <v>20694</v>
      </c>
      <c r="F13" s="176">
        <v>865640</v>
      </c>
      <c r="G13" s="445" t="s">
        <v>667</v>
      </c>
      <c r="H13" s="445"/>
      <c r="I13" s="445"/>
      <c r="J13" s="445"/>
      <c r="K13" s="445"/>
      <c r="L13" s="445"/>
      <c r="M13" s="445"/>
      <c r="N13" s="445"/>
      <c r="O13" s="445"/>
      <c r="P13" s="445"/>
      <c r="Q13" s="445"/>
      <c r="R13" s="445"/>
      <c r="S13" s="445"/>
      <c r="T13" s="445"/>
      <c r="U13" s="445"/>
      <c r="V13" s="445"/>
    </row>
    <row r="14" spans="1:23">
      <c r="A14" s="181">
        <v>2009</v>
      </c>
      <c r="B14" s="176">
        <v>17294711</v>
      </c>
      <c r="C14" s="176">
        <v>328256</v>
      </c>
      <c r="D14" s="176">
        <v>281652</v>
      </c>
      <c r="E14" s="176">
        <v>20189</v>
      </c>
      <c r="F14" s="176">
        <v>856646</v>
      </c>
      <c r="G14" s="445"/>
      <c r="H14" s="445"/>
      <c r="I14" s="445"/>
      <c r="J14" s="445"/>
      <c r="K14" s="445"/>
      <c r="L14" s="445"/>
      <c r="M14" s="445"/>
      <c r="N14" s="445"/>
      <c r="O14" s="445"/>
      <c r="P14" s="445"/>
      <c r="Q14" s="445"/>
      <c r="R14" s="445"/>
      <c r="S14" s="445"/>
      <c r="T14" s="445"/>
      <c r="U14" s="445"/>
      <c r="V14" s="445"/>
    </row>
    <row r="15" spans="1:23">
      <c r="A15" s="181">
        <v>2008</v>
      </c>
      <c r="B15" s="176">
        <v>18370162</v>
      </c>
      <c r="C15" s="176">
        <v>358140</v>
      </c>
      <c r="D15" s="176">
        <v>308145</v>
      </c>
      <c r="E15" s="176">
        <v>21732</v>
      </c>
      <c r="F15" s="176">
        <v>845317</v>
      </c>
      <c r="G15" s="445"/>
      <c r="H15" s="445"/>
      <c r="I15" s="445"/>
      <c r="J15" s="445"/>
      <c r="K15" s="445"/>
      <c r="L15" s="445"/>
      <c r="M15" s="445"/>
      <c r="N15" s="445"/>
      <c r="O15" s="445"/>
      <c r="P15" s="445"/>
      <c r="Q15" s="445"/>
      <c r="R15" s="445"/>
      <c r="S15" s="445"/>
      <c r="T15" s="445"/>
      <c r="U15" s="445"/>
      <c r="V15" s="445"/>
    </row>
    <row r="16" spans="1:23">
      <c r="A16" s="181">
        <v>2007</v>
      </c>
      <c r="B16" s="176">
        <v>18007815</v>
      </c>
      <c r="C16" s="176">
        <v>371390</v>
      </c>
      <c r="D16" s="176">
        <v>321789</v>
      </c>
      <c r="E16" s="176">
        <v>21812</v>
      </c>
      <c r="F16" s="176">
        <v>825595</v>
      </c>
      <c r="G16" s="445"/>
      <c r="H16" s="445"/>
      <c r="I16" s="445"/>
      <c r="J16" s="445"/>
      <c r="K16" s="445"/>
      <c r="L16" s="445"/>
      <c r="M16" s="445"/>
      <c r="N16" s="445"/>
      <c r="O16" s="445"/>
      <c r="P16" s="445"/>
      <c r="Q16" s="445"/>
      <c r="R16" s="445"/>
      <c r="S16" s="445"/>
      <c r="T16" s="445"/>
      <c r="U16" s="445"/>
      <c r="V16" s="445"/>
    </row>
    <row r="17" spans="1:23" ht="15" customHeight="1">
      <c r="A17" s="181">
        <v>2006</v>
      </c>
      <c r="B17" s="176">
        <v>16828963</v>
      </c>
      <c r="C17" s="176">
        <v>357592</v>
      </c>
      <c r="D17" s="176">
        <v>309185</v>
      </c>
      <c r="E17" s="176">
        <v>20898</v>
      </c>
      <c r="F17" s="176">
        <v>805294</v>
      </c>
      <c r="G17" s="445"/>
      <c r="H17" s="445"/>
      <c r="I17" s="445"/>
      <c r="J17" s="445"/>
      <c r="K17" s="445"/>
      <c r="L17" s="445"/>
      <c r="M17" s="445"/>
      <c r="N17" s="445"/>
      <c r="O17" s="445"/>
      <c r="P17" s="75"/>
      <c r="Q17" s="75"/>
      <c r="R17" s="75"/>
      <c r="S17" s="75"/>
      <c r="T17" s="446" t="s">
        <v>666</v>
      </c>
      <c r="U17" s="446"/>
      <c r="V17" s="446"/>
      <c r="W17" s="446"/>
    </row>
    <row r="18" spans="1:23">
      <c r="A18" s="181">
        <v>2005</v>
      </c>
      <c r="B18" s="176">
        <v>15832506</v>
      </c>
      <c r="C18" s="176">
        <v>342277</v>
      </c>
      <c r="D18" s="176">
        <v>294706</v>
      </c>
      <c r="E18" s="176">
        <v>20176</v>
      </c>
      <c r="F18" s="176">
        <v>784704</v>
      </c>
      <c r="G18" s="445"/>
      <c r="H18" s="445"/>
      <c r="I18" s="445"/>
      <c r="J18" s="445"/>
      <c r="K18" s="445"/>
      <c r="L18" s="445"/>
      <c r="M18" s="445"/>
      <c r="N18" s="445"/>
      <c r="O18" s="445"/>
      <c r="P18" s="75"/>
      <c r="Q18" s="75"/>
      <c r="R18" s="75"/>
      <c r="S18" s="75"/>
      <c r="T18" s="446"/>
      <c r="U18" s="446"/>
      <c r="V18" s="446"/>
      <c r="W18" s="446"/>
    </row>
    <row r="19" spans="1:23" ht="15" customHeight="1">
      <c r="A19" s="181">
        <v>2004</v>
      </c>
      <c r="B19" s="176">
        <v>14590939</v>
      </c>
      <c r="C19" s="176">
        <v>323690</v>
      </c>
      <c r="D19" s="176">
        <v>278102</v>
      </c>
      <c r="E19" s="176">
        <v>19169</v>
      </c>
      <c r="F19" s="176">
        <v>761192</v>
      </c>
      <c r="G19" s="445"/>
      <c r="H19" s="445"/>
      <c r="I19" s="445"/>
      <c r="J19" s="445"/>
      <c r="K19" s="445"/>
      <c r="L19" s="445"/>
      <c r="M19" s="445"/>
      <c r="N19" s="445"/>
      <c r="O19" s="445"/>
      <c r="T19" s="446"/>
      <c r="U19" s="446"/>
      <c r="V19" s="446"/>
      <c r="W19" s="446"/>
    </row>
    <row r="20" spans="1:23" ht="15" customHeight="1">
      <c r="A20" s="181">
        <v>2003</v>
      </c>
      <c r="B20" s="176">
        <v>13559487</v>
      </c>
      <c r="C20" s="176">
        <v>311442</v>
      </c>
      <c r="D20" s="176">
        <v>267821</v>
      </c>
      <c r="E20" s="176">
        <v>18349</v>
      </c>
      <c r="F20" s="176">
        <v>738982</v>
      </c>
      <c r="G20" s="445"/>
      <c r="H20" s="445"/>
      <c r="I20" s="445"/>
      <c r="J20" s="445"/>
      <c r="K20" s="445"/>
      <c r="L20" s="445"/>
      <c r="M20" s="445"/>
      <c r="N20" s="445"/>
      <c r="O20" s="445"/>
      <c r="T20" s="447" t="s">
        <v>583</v>
      </c>
      <c r="U20" s="448"/>
      <c r="V20" s="448"/>
      <c r="W20" s="448"/>
    </row>
    <row r="21" spans="1:23" ht="31.5" customHeight="1">
      <c r="A21" s="181">
        <v>2002</v>
      </c>
      <c r="B21" s="176">
        <v>12601912</v>
      </c>
      <c r="C21" s="176">
        <v>302975</v>
      </c>
      <c r="D21" s="176">
        <v>259493</v>
      </c>
      <c r="E21" s="176">
        <v>17587</v>
      </c>
      <c r="F21" s="176">
        <v>716555</v>
      </c>
      <c r="G21" s="445"/>
      <c r="H21" s="445"/>
      <c r="I21" s="445"/>
      <c r="J21" s="445"/>
      <c r="K21" s="445"/>
      <c r="L21" s="445"/>
      <c r="M21" s="445"/>
      <c r="N21" s="445"/>
      <c r="O21" s="445"/>
      <c r="U21" s="449" t="s">
        <v>443</v>
      </c>
      <c r="V21" s="450"/>
      <c r="W21" s="451"/>
    </row>
    <row r="22" spans="1:23" ht="54" customHeight="1">
      <c r="A22" s="181">
        <v>2001</v>
      </c>
      <c r="B22" s="176">
        <v>11723287</v>
      </c>
      <c r="C22" s="176">
        <v>292590</v>
      </c>
      <c r="D22" s="176">
        <v>251234</v>
      </c>
      <c r="E22" s="176">
        <v>16824</v>
      </c>
      <c r="F22" s="176">
        <v>696805</v>
      </c>
      <c r="G22" s="445"/>
      <c r="H22" s="445"/>
      <c r="I22" s="445"/>
      <c r="J22" s="445"/>
      <c r="K22" s="445"/>
      <c r="L22" s="445"/>
      <c r="M22" s="445"/>
      <c r="N22" s="445"/>
      <c r="O22" s="445"/>
      <c r="T22" s="323" t="s">
        <v>445</v>
      </c>
      <c r="U22" s="326" t="s">
        <v>444</v>
      </c>
      <c r="V22" s="177" t="s">
        <v>449</v>
      </c>
      <c r="W22" s="178" t="s">
        <v>450</v>
      </c>
    </row>
    <row r="23" spans="1:23" ht="15" customHeight="1">
      <c r="A23" s="182">
        <v>2000</v>
      </c>
      <c r="B23" s="176">
        <v>10755822</v>
      </c>
      <c r="C23" s="176">
        <v>279513</v>
      </c>
      <c r="D23" s="176">
        <v>243556</v>
      </c>
      <c r="E23" s="176">
        <v>15623</v>
      </c>
      <c r="F23" s="176">
        <v>688455</v>
      </c>
      <c r="G23" s="445"/>
      <c r="H23" s="445"/>
      <c r="I23" s="445"/>
      <c r="J23" s="445"/>
      <c r="K23" s="445"/>
      <c r="L23" s="445"/>
      <c r="M23" s="445"/>
      <c r="N23" s="445"/>
      <c r="O23" s="445"/>
      <c r="T23" s="327">
        <v>2020</v>
      </c>
      <c r="U23" s="279">
        <v>89.26</v>
      </c>
      <c r="V23" s="279">
        <v>-19.79</v>
      </c>
      <c r="W23" s="279">
        <v>22.44</v>
      </c>
    </row>
    <row r="24" spans="1:23">
      <c r="G24" s="445"/>
      <c r="H24" s="445"/>
      <c r="I24" s="445"/>
      <c r="J24" s="445"/>
      <c r="K24" s="445"/>
      <c r="L24" s="445"/>
      <c r="M24" s="445"/>
      <c r="N24" s="445"/>
      <c r="O24" s="445"/>
      <c r="T24" s="327">
        <v>2019</v>
      </c>
      <c r="U24" s="279">
        <v>111.28</v>
      </c>
      <c r="V24" s="279">
        <v>1.66</v>
      </c>
      <c r="W24" s="279">
        <v>0.37</v>
      </c>
    </row>
    <row r="25" spans="1:23">
      <c r="T25" s="327">
        <v>2018</v>
      </c>
      <c r="U25" s="279">
        <v>109.46</v>
      </c>
      <c r="V25" s="279">
        <v>2.33</v>
      </c>
      <c r="W25" s="279">
        <v>0.41</v>
      </c>
    </row>
    <row r="26" spans="1:23">
      <c r="A26" s="324" t="s">
        <v>448</v>
      </c>
      <c r="T26" s="327">
        <v>2017</v>
      </c>
      <c r="U26" s="279">
        <v>106.98</v>
      </c>
      <c r="V26" s="279">
        <v>3.71</v>
      </c>
      <c r="W26" s="279">
        <v>0.85</v>
      </c>
    </row>
    <row r="27" spans="1:23">
      <c r="A27" s="324" t="s">
        <v>436</v>
      </c>
      <c r="T27" s="327">
        <v>2016</v>
      </c>
      <c r="U27" s="279">
        <v>103.14</v>
      </c>
      <c r="V27" s="279">
        <v>2.5299999999999998</v>
      </c>
      <c r="W27" s="279">
        <v>0.74</v>
      </c>
    </row>
    <row r="28" spans="1:23">
      <c r="A28" s="324" t="s">
        <v>437</v>
      </c>
      <c r="T28" s="327">
        <v>2015</v>
      </c>
      <c r="U28" s="279">
        <v>100.59</v>
      </c>
      <c r="V28" s="279">
        <v>3.51</v>
      </c>
      <c r="W28" s="279">
        <v>1.02</v>
      </c>
    </row>
    <row r="29" spans="1:23">
      <c r="A29" s="324" t="s">
        <v>438</v>
      </c>
      <c r="T29" s="327">
        <v>2014</v>
      </c>
      <c r="U29" s="279">
        <v>97.18</v>
      </c>
      <c r="V29" s="279">
        <v>0.65</v>
      </c>
      <c r="W29" s="279">
        <v>0.2</v>
      </c>
    </row>
    <row r="30" spans="1:23">
      <c r="A30" s="324" t="s">
        <v>439</v>
      </c>
      <c r="C30" s="10"/>
      <c r="D30" s="10"/>
      <c r="E30" s="10"/>
      <c r="F30" s="10"/>
      <c r="G30" s="10"/>
      <c r="T30" s="327">
        <v>2013</v>
      </c>
      <c r="U30" s="279">
        <v>96.56</v>
      </c>
      <c r="V30" s="279">
        <v>-0.59</v>
      </c>
      <c r="W30" s="279">
        <v>0.06</v>
      </c>
    </row>
    <row r="31" spans="1:23">
      <c r="A31" s="324" t="s">
        <v>440</v>
      </c>
      <c r="T31" s="327">
        <v>2012</v>
      </c>
      <c r="U31" s="279">
        <v>97.13</v>
      </c>
      <c r="V31" s="279">
        <v>-2.88</v>
      </c>
      <c r="W31" s="279">
        <v>-0.54</v>
      </c>
    </row>
    <row r="32" spans="1:23">
      <c r="A32" s="292" t="s">
        <v>540</v>
      </c>
      <c r="T32" s="327">
        <v>2011</v>
      </c>
      <c r="U32" s="279">
        <v>100.01</v>
      </c>
      <c r="V32" s="279">
        <v>-1.32</v>
      </c>
      <c r="W32" s="279">
        <v>-0.55000000000000004</v>
      </c>
    </row>
    <row r="33" spans="1:23">
      <c r="B33" s="10"/>
      <c r="T33" s="327">
        <v>2010</v>
      </c>
      <c r="U33" s="279">
        <v>101.35</v>
      </c>
      <c r="V33" s="279">
        <v>1</v>
      </c>
      <c r="W33" s="279">
        <v>0.23</v>
      </c>
    </row>
    <row r="34" spans="1:23">
      <c r="T34" s="327">
        <v>2009</v>
      </c>
      <c r="U34" s="279">
        <v>100.35</v>
      </c>
      <c r="V34" s="279">
        <v>-4.88</v>
      </c>
      <c r="W34" s="279">
        <v>0.08</v>
      </c>
    </row>
    <row r="35" spans="1:23">
      <c r="T35" s="327">
        <v>2008</v>
      </c>
      <c r="U35" s="279">
        <v>105.5</v>
      </c>
      <c r="V35" s="279">
        <v>-0.33</v>
      </c>
      <c r="W35" s="279">
        <v>-1.62</v>
      </c>
    </row>
    <row r="36" spans="1:23">
      <c r="T36" s="327">
        <v>2007</v>
      </c>
      <c r="U36" s="279">
        <v>105.85</v>
      </c>
      <c r="V36" s="279">
        <v>2.89</v>
      </c>
      <c r="W36" s="279">
        <v>0.62</v>
      </c>
    </row>
    <row r="39" spans="1:23">
      <c r="T39" s="292" t="s">
        <v>540</v>
      </c>
    </row>
    <row r="40" spans="1:23">
      <c r="A40" s="10" t="s">
        <v>435</v>
      </c>
    </row>
    <row r="41" spans="1:23">
      <c r="A41" s="10" t="s">
        <v>49</v>
      </c>
    </row>
    <row r="42" spans="1:23">
      <c r="T42" s="10" t="s">
        <v>584</v>
      </c>
    </row>
    <row r="43" spans="1:23">
      <c r="T43" s="10" t="s">
        <v>49</v>
      </c>
    </row>
    <row r="49" spans="17:19">
      <c r="R49" s="10"/>
      <c r="S49" s="10"/>
    </row>
    <row r="52" spans="17:19">
      <c r="Q52" s="10"/>
    </row>
  </sheetData>
  <sheetProtection algorithmName="SHA-512" hashValue="bcjtOeDgkcuWxRWJLVWWTxZarqABjCvRBtf/DG1xSiIqW677CaUPXhkAe2YLufTic3qaeNhTitJmJacTgI2pTg==" saltValue="lEmopBZ1ly3vQwB+wLKG1A==" spinCount="100000" sheet="1" objects="1" scenarios="1"/>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97" customWidth="1"/>
    <col min="2" max="2" width="19" style="97" customWidth="1"/>
    <col min="3" max="3" width="14.85546875" style="97" customWidth="1"/>
    <col min="4" max="4" width="14.42578125" style="97" customWidth="1"/>
    <col min="5" max="6" width="13.7109375" style="97" customWidth="1"/>
    <col min="7" max="7" width="13.140625" style="97" customWidth="1"/>
    <col min="8" max="8" width="15.28515625" style="97" customWidth="1"/>
    <col min="9" max="9" width="14" style="97" customWidth="1"/>
    <col min="10" max="10" width="17.5703125" style="97" customWidth="1"/>
    <col min="11" max="11" width="12.42578125" style="97"/>
    <col min="12" max="12" width="14.42578125" style="97" customWidth="1"/>
    <col min="13" max="16384" width="12.42578125" style="97"/>
  </cols>
  <sheetData>
    <row r="1" spans="1:13" ht="28.5" customHeight="1">
      <c r="A1" s="456" t="s">
        <v>658</v>
      </c>
      <c r="B1" s="456"/>
      <c r="C1" s="456"/>
      <c r="D1" s="456"/>
      <c r="E1" s="456"/>
      <c r="F1" s="456"/>
      <c r="G1" s="456"/>
      <c r="H1" s="456"/>
      <c r="I1" s="456"/>
      <c r="J1" s="456"/>
    </row>
    <row r="2" spans="1:13" ht="30.75" customHeight="1">
      <c r="A2" s="114" t="s">
        <v>240</v>
      </c>
      <c r="B2" s="460" t="s">
        <v>239</v>
      </c>
      <c r="C2" s="460"/>
      <c r="D2" s="460"/>
      <c r="E2" s="460" t="s">
        <v>238</v>
      </c>
      <c r="F2" s="460"/>
      <c r="G2" s="460" t="s">
        <v>237</v>
      </c>
      <c r="H2" s="460"/>
      <c r="I2" s="460" t="s">
        <v>236</v>
      </c>
      <c r="J2" s="457" t="s">
        <v>235</v>
      </c>
    </row>
    <row r="3" spans="1:13" ht="30" customHeight="1">
      <c r="A3" s="115" t="s">
        <v>234</v>
      </c>
      <c r="B3" s="116" t="s">
        <v>233</v>
      </c>
      <c r="C3" s="117" t="s">
        <v>232</v>
      </c>
      <c r="D3" s="116" t="s">
        <v>231</v>
      </c>
      <c r="E3" s="117" t="s">
        <v>230</v>
      </c>
      <c r="F3" s="116" t="s">
        <v>229</v>
      </c>
      <c r="G3" s="117" t="s">
        <v>228</v>
      </c>
      <c r="H3" s="116" t="s">
        <v>227</v>
      </c>
      <c r="I3" s="460"/>
      <c r="J3" s="457"/>
    </row>
    <row r="4" spans="1:13" ht="18" customHeight="1">
      <c r="A4" s="122" t="s">
        <v>226</v>
      </c>
      <c r="B4" s="123">
        <v>330912</v>
      </c>
      <c r="C4" s="124">
        <v>6181</v>
      </c>
      <c r="D4" s="124">
        <v>5410</v>
      </c>
      <c r="E4" s="125">
        <v>63958</v>
      </c>
      <c r="F4" s="125">
        <v>849</v>
      </c>
      <c r="G4" s="125">
        <v>3163</v>
      </c>
      <c r="H4" s="125">
        <v>306</v>
      </c>
      <c r="I4" s="124">
        <v>0</v>
      </c>
      <c r="J4" s="126">
        <v>410779</v>
      </c>
    </row>
    <row r="5" spans="1:13" ht="18" customHeight="1">
      <c r="A5" s="127" t="s">
        <v>225</v>
      </c>
      <c r="B5" s="128">
        <v>292764</v>
      </c>
      <c r="C5" s="129">
        <v>7328</v>
      </c>
      <c r="D5" s="129">
        <v>4283</v>
      </c>
      <c r="E5" s="129">
        <v>61989</v>
      </c>
      <c r="F5" s="129">
        <v>1840</v>
      </c>
      <c r="G5" s="129">
        <v>2067</v>
      </c>
      <c r="H5" s="129">
        <v>306</v>
      </c>
      <c r="I5" s="130">
        <v>0</v>
      </c>
      <c r="J5" s="131">
        <v>370577</v>
      </c>
    </row>
    <row r="6" spans="1:13" ht="18" customHeight="1">
      <c r="A6" s="132" t="s">
        <v>224</v>
      </c>
      <c r="B6" s="133">
        <v>623676</v>
      </c>
      <c r="C6" s="134">
        <v>13509</v>
      </c>
      <c r="D6" s="134">
        <v>9693</v>
      </c>
      <c r="E6" s="134">
        <v>125947</v>
      </c>
      <c r="F6" s="134">
        <v>2689</v>
      </c>
      <c r="G6" s="134">
        <v>5230</v>
      </c>
      <c r="H6" s="134">
        <v>612</v>
      </c>
      <c r="I6" s="135">
        <v>0</v>
      </c>
      <c r="J6" s="136">
        <v>781356</v>
      </c>
    </row>
    <row r="7" spans="1:13" ht="18" customHeight="1">
      <c r="A7" s="137" t="s">
        <v>249</v>
      </c>
      <c r="B7" s="133">
        <v>14554758</v>
      </c>
      <c r="C7" s="134">
        <v>723796</v>
      </c>
      <c r="D7" s="134">
        <v>378134</v>
      </c>
      <c r="E7" s="134">
        <v>3082845</v>
      </c>
      <c r="F7" s="134">
        <v>183582</v>
      </c>
      <c r="G7" s="134">
        <v>48137</v>
      </c>
      <c r="H7" s="134">
        <v>13877</v>
      </c>
      <c r="I7" s="135">
        <v>1155</v>
      </c>
      <c r="J7" s="136">
        <v>18986284</v>
      </c>
    </row>
    <row r="8" spans="1:13" ht="15" customHeight="1">
      <c r="A8" s="118" t="s">
        <v>223</v>
      </c>
      <c r="B8" s="119"/>
      <c r="C8" s="119"/>
      <c r="D8" s="119"/>
      <c r="E8" s="119"/>
      <c r="F8" s="119"/>
      <c r="G8" s="119"/>
      <c r="H8" s="119"/>
      <c r="I8" s="119"/>
      <c r="J8" s="119"/>
    </row>
    <row r="9" spans="1:13" ht="15.75">
      <c r="A9" s="120" t="s">
        <v>222</v>
      </c>
      <c r="B9" s="121"/>
      <c r="C9" s="121"/>
      <c r="D9" s="121"/>
      <c r="E9" s="121"/>
      <c r="F9" s="121"/>
      <c r="G9" s="121"/>
      <c r="H9" s="121"/>
      <c r="I9" s="121"/>
      <c r="J9" s="121"/>
    </row>
    <row r="10" spans="1:13" ht="15.75">
      <c r="A10" s="120" t="s">
        <v>221</v>
      </c>
      <c r="B10" s="121"/>
      <c r="C10" s="121"/>
      <c r="D10" s="121"/>
      <c r="E10" s="121"/>
      <c r="F10" s="121"/>
      <c r="G10" s="121"/>
      <c r="H10" s="121"/>
      <c r="I10" s="121"/>
      <c r="J10" s="121"/>
    </row>
    <row r="11" spans="1:13" ht="15.75">
      <c r="A11" s="120" t="s">
        <v>220</v>
      </c>
      <c r="B11" s="121"/>
      <c r="C11" s="121"/>
      <c r="D11" s="121"/>
      <c r="E11" s="121"/>
      <c r="F11" s="121"/>
      <c r="G11" s="121"/>
      <c r="H11" s="121"/>
      <c r="I11" s="121"/>
      <c r="J11" s="121"/>
    </row>
    <row r="12" spans="1:13" ht="15.75">
      <c r="A12" s="120"/>
      <c r="B12" s="121"/>
      <c r="C12" s="121"/>
      <c r="D12" s="121"/>
      <c r="E12" s="121"/>
      <c r="F12" s="121"/>
      <c r="G12" s="121"/>
      <c r="H12" s="121"/>
      <c r="I12" s="121"/>
      <c r="J12" s="121"/>
    </row>
    <row r="13" spans="1:13" ht="18.75">
      <c r="A13" s="456" t="s">
        <v>659</v>
      </c>
      <c r="B13" s="456"/>
      <c r="C13" s="456"/>
      <c r="D13" s="456"/>
      <c r="E13" s="456"/>
      <c r="F13" s="456"/>
      <c r="G13" s="456"/>
      <c r="H13" s="456"/>
      <c r="I13" s="456"/>
      <c r="J13" s="456"/>
      <c r="K13" s="456"/>
      <c r="L13" s="456"/>
      <c r="M13" s="456"/>
    </row>
    <row r="14" spans="1:13" ht="30.75" customHeight="1">
      <c r="A14" s="114" t="s">
        <v>519</v>
      </c>
      <c r="B14" s="457" t="s">
        <v>520</v>
      </c>
      <c r="C14" s="458"/>
      <c r="D14" s="458"/>
      <c r="E14" s="459"/>
      <c r="F14" s="457" t="s">
        <v>521</v>
      </c>
      <c r="G14" s="458"/>
      <c r="H14" s="458"/>
      <c r="I14" s="459"/>
      <c r="J14" s="457" t="s">
        <v>522</v>
      </c>
      <c r="K14" s="458"/>
      <c r="L14" s="458"/>
      <c r="M14" s="458"/>
    </row>
    <row r="15" spans="1:13" ht="42.75" customHeight="1">
      <c r="A15" s="115" t="s">
        <v>234</v>
      </c>
      <c r="B15" s="116" t="s">
        <v>523</v>
      </c>
      <c r="C15" s="117" t="s">
        <v>176</v>
      </c>
      <c r="D15" s="116" t="s">
        <v>524</v>
      </c>
      <c r="E15" s="117" t="s">
        <v>177</v>
      </c>
      <c r="F15" s="116" t="s">
        <v>523</v>
      </c>
      <c r="G15" s="117" t="s">
        <v>176</v>
      </c>
      <c r="H15" s="116" t="s">
        <v>524</v>
      </c>
      <c r="I15" s="117" t="s">
        <v>177</v>
      </c>
      <c r="J15" s="116" t="s">
        <v>523</v>
      </c>
      <c r="K15" s="117" t="s">
        <v>176</v>
      </c>
      <c r="L15" s="116" t="s">
        <v>524</v>
      </c>
      <c r="M15" s="285" t="s">
        <v>177</v>
      </c>
    </row>
    <row r="16" spans="1:13" ht="15.75">
      <c r="A16" s="122" t="s">
        <v>226</v>
      </c>
      <c r="B16" s="123">
        <v>168631</v>
      </c>
      <c r="C16" s="123">
        <v>162281</v>
      </c>
      <c r="D16" s="123">
        <v>0</v>
      </c>
      <c r="E16" s="123">
        <v>330912</v>
      </c>
      <c r="F16" s="123">
        <v>3748</v>
      </c>
      <c r="G16" s="123">
        <v>2433</v>
      </c>
      <c r="H16" s="123">
        <v>0</v>
      </c>
      <c r="I16" s="123">
        <v>6181</v>
      </c>
      <c r="J16" s="123">
        <v>395</v>
      </c>
      <c r="K16" s="123">
        <v>5015</v>
      </c>
      <c r="L16" s="123">
        <v>0</v>
      </c>
      <c r="M16" s="126">
        <v>5410</v>
      </c>
    </row>
    <row r="17" spans="1:13" ht="15.75">
      <c r="A17" s="127" t="s">
        <v>225</v>
      </c>
      <c r="B17" s="128">
        <v>146000</v>
      </c>
      <c r="C17" s="128">
        <v>146764</v>
      </c>
      <c r="D17" s="128">
        <v>0</v>
      </c>
      <c r="E17" s="128">
        <v>292764</v>
      </c>
      <c r="F17" s="128">
        <v>5361</v>
      </c>
      <c r="G17" s="128">
        <v>1967</v>
      </c>
      <c r="H17" s="128">
        <v>0</v>
      </c>
      <c r="I17" s="128">
        <v>7328</v>
      </c>
      <c r="J17" s="128">
        <v>257</v>
      </c>
      <c r="K17" s="128">
        <v>4026</v>
      </c>
      <c r="L17" s="128">
        <v>0</v>
      </c>
      <c r="M17" s="131">
        <v>4283</v>
      </c>
    </row>
    <row r="18" spans="1:13" ht="15.75">
      <c r="A18" s="132" t="s">
        <v>224</v>
      </c>
      <c r="B18" s="133">
        <v>314631</v>
      </c>
      <c r="C18" s="133">
        <v>309045</v>
      </c>
      <c r="D18" s="133">
        <v>0</v>
      </c>
      <c r="E18" s="133">
        <v>623676</v>
      </c>
      <c r="F18" s="133">
        <v>9109</v>
      </c>
      <c r="G18" s="133">
        <v>4400</v>
      </c>
      <c r="H18" s="133">
        <v>0</v>
      </c>
      <c r="I18" s="133">
        <v>13509</v>
      </c>
      <c r="J18" s="133">
        <v>652</v>
      </c>
      <c r="K18" s="133">
        <v>9041</v>
      </c>
      <c r="L18" s="133">
        <v>0</v>
      </c>
      <c r="M18" s="136">
        <v>9693</v>
      </c>
    </row>
    <row r="19" spans="1:13" ht="15.75">
      <c r="A19" s="137" t="s">
        <v>249</v>
      </c>
      <c r="B19" s="133">
        <v>7533443</v>
      </c>
      <c r="C19" s="133">
        <v>7021309</v>
      </c>
      <c r="D19" s="133">
        <v>6</v>
      </c>
      <c r="E19" s="133">
        <v>14554758</v>
      </c>
      <c r="F19" s="133">
        <v>427291</v>
      </c>
      <c r="G19" s="133">
        <v>296505</v>
      </c>
      <c r="H19" s="133">
        <v>0</v>
      </c>
      <c r="I19" s="133">
        <v>723796</v>
      </c>
      <c r="J19" s="133">
        <v>16839</v>
      </c>
      <c r="K19" s="133">
        <v>361283</v>
      </c>
      <c r="L19" s="133">
        <v>12</v>
      </c>
      <c r="M19" s="136">
        <v>378134</v>
      </c>
    </row>
    <row r="20" spans="1:13" ht="31.5" customHeight="1">
      <c r="A20" s="114" t="s">
        <v>519</v>
      </c>
      <c r="B20" s="457" t="s">
        <v>525</v>
      </c>
      <c r="C20" s="458"/>
      <c r="D20" s="458"/>
      <c r="E20" s="459"/>
      <c r="F20" s="457" t="s">
        <v>526</v>
      </c>
      <c r="G20" s="458"/>
      <c r="H20" s="458"/>
      <c r="I20" s="459"/>
      <c r="J20" s="461" t="s">
        <v>527</v>
      </c>
      <c r="K20" s="462"/>
      <c r="L20" s="462"/>
      <c r="M20" s="462"/>
    </row>
    <row r="21" spans="1:13" ht="42.75" customHeight="1">
      <c r="A21" s="115" t="s">
        <v>234</v>
      </c>
      <c r="B21" s="116" t="s">
        <v>523</v>
      </c>
      <c r="C21" s="117" t="s">
        <v>176</v>
      </c>
      <c r="D21" s="116" t="s">
        <v>524</v>
      </c>
      <c r="E21" s="117" t="s">
        <v>177</v>
      </c>
      <c r="F21" s="116" t="s">
        <v>523</v>
      </c>
      <c r="G21" s="117" t="s">
        <v>176</v>
      </c>
      <c r="H21" s="116" t="s">
        <v>524</v>
      </c>
      <c r="I21" s="117" t="s">
        <v>177</v>
      </c>
      <c r="J21" s="116" t="s">
        <v>523</v>
      </c>
      <c r="K21" s="117" t="s">
        <v>176</v>
      </c>
      <c r="L21" s="116" t="s">
        <v>524</v>
      </c>
      <c r="M21" s="285" t="s">
        <v>177</v>
      </c>
    </row>
    <row r="22" spans="1:13" ht="15.75">
      <c r="A22" s="122" t="s">
        <v>226</v>
      </c>
      <c r="B22" s="123">
        <v>41521</v>
      </c>
      <c r="C22" s="123">
        <v>22437</v>
      </c>
      <c r="D22" s="123">
        <v>0</v>
      </c>
      <c r="E22" s="123">
        <v>63958</v>
      </c>
      <c r="F22" s="123">
        <v>607</v>
      </c>
      <c r="G22" s="123">
        <v>242</v>
      </c>
      <c r="H22" s="123">
        <v>0</v>
      </c>
      <c r="I22" s="123">
        <v>849</v>
      </c>
      <c r="J22" s="123">
        <v>0</v>
      </c>
      <c r="K22" s="123">
        <v>0</v>
      </c>
      <c r="L22" s="123">
        <v>0</v>
      </c>
      <c r="M22" s="126">
        <v>0</v>
      </c>
    </row>
    <row r="23" spans="1:13" ht="15.75">
      <c r="A23" s="127" t="s">
        <v>225</v>
      </c>
      <c r="B23" s="128">
        <v>38506</v>
      </c>
      <c r="C23" s="128">
        <v>23483</v>
      </c>
      <c r="D23" s="128">
        <v>0</v>
      </c>
      <c r="E23" s="128">
        <v>61989</v>
      </c>
      <c r="F23" s="128">
        <v>1422</v>
      </c>
      <c r="G23" s="128">
        <v>418</v>
      </c>
      <c r="H23" s="128">
        <v>0</v>
      </c>
      <c r="I23" s="128">
        <v>1840</v>
      </c>
      <c r="J23" s="128">
        <v>0</v>
      </c>
      <c r="K23" s="128">
        <v>0</v>
      </c>
      <c r="L23" s="128">
        <v>0</v>
      </c>
      <c r="M23" s="131">
        <v>0</v>
      </c>
    </row>
    <row r="24" spans="1:13" ht="15.75">
      <c r="A24" s="132" t="s">
        <v>224</v>
      </c>
      <c r="B24" s="133">
        <v>80027</v>
      </c>
      <c r="C24" s="133">
        <v>45920</v>
      </c>
      <c r="D24" s="133">
        <v>0</v>
      </c>
      <c r="E24" s="133">
        <v>125947</v>
      </c>
      <c r="F24" s="133">
        <v>2029</v>
      </c>
      <c r="G24" s="133">
        <v>660</v>
      </c>
      <c r="H24" s="133">
        <v>0</v>
      </c>
      <c r="I24" s="133">
        <v>2689</v>
      </c>
      <c r="J24" s="133">
        <v>0</v>
      </c>
      <c r="K24" s="133">
        <v>0</v>
      </c>
      <c r="L24" s="133">
        <v>0</v>
      </c>
      <c r="M24" s="136">
        <v>0</v>
      </c>
    </row>
    <row r="25" spans="1:13" ht="15.75">
      <c r="A25" s="137" t="s">
        <v>249</v>
      </c>
      <c r="B25" s="133">
        <v>1971114</v>
      </c>
      <c r="C25" s="133">
        <v>1111731</v>
      </c>
      <c r="D25" s="133">
        <v>0</v>
      </c>
      <c r="E25" s="133">
        <v>3082845</v>
      </c>
      <c r="F25" s="133">
        <v>126018</v>
      </c>
      <c r="G25" s="133">
        <v>57564</v>
      </c>
      <c r="H25" s="133">
        <v>0</v>
      </c>
      <c r="I25" s="133">
        <v>183582</v>
      </c>
      <c r="J25" s="133">
        <v>1064</v>
      </c>
      <c r="K25" s="133">
        <v>91</v>
      </c>
      <c r="L25" s="133">
        <v>0</v>
      </c>
      <c r="M25" s="136">
        <v>1155</v>
      </c>
    </row>
    <row r="26" spans="1:13" ht="30.75" customHeight="1">
      <c r="A26" s="114" t="s">
        <v>519</v>
      </c>
      <c r="B26" s="457" t="s">
        <v>528</v>
      </c>
      <c r="C26" s="458"/>
      <c r="D26" s="458"/>
      <c r="E26" s="459"/>
      <c r="F26" s="457" t="s">
        <v>529</v>
      </c>
      <c r="G26" s="458"/>
      <c r="H26" s="458"/>
      <c r="I26" s="459"/>
      <c r="J26" s="461" t="s">
        <v>235</v>
      </c>
      <c r="K26" s="462"/>
      <c r="L26" s="462"/>
      <c r="M26" s="462"/>
    </row>
    <row r="27" spans="1:13" ht="42.75" customHeight="1">
      <c r="A27" s="115" t="s">
        <v>234</v>
      </c>
      <c r="B27" s="116" t="s">
        <v>523</v>
      </c>
      <c r="C27" s="117" t="s">
        <v>176</v>
      </c>
      <c r="D27" s="116" t="s">
        <v>524</v>
      </c>
      <c r="E27" s="117" t="s">
        <v>177</v>
      </c>
      <c r="F27" s="116" t="s">
        <v>523</v>
      </c>
      <c r="G27" s="117" t="s">
        <v>176</v>
      </c>
      <c r="H27" s="116" t="s">
        <v>524</v>
      </c>
      <c r="I27" s="117" t="s">
        <v>177</v>
      </c>
      <c r="J27" s="116" t="s">
        <v>523</v>
      </c>
      <c r="K27" s="117" t="s">
        <v>176</v>
      </c>
      <c r="L27" s="116" t="s">
        <v>524</v>
      </c>
      <c r="M27" s="285" t="s">
        <v>177</v>
      </c>
    </row>
    <row r="28" spans="1:13" ht="15.75">
      <c r="A28" s="122" t="s">
        <v>226</v>
      </c>
      <c r="B28" s="123">
        <v>2646</v>
      </c>
      <c r="C28" s="123">
        <v>517</v>
      </c>
      <c r="D28" s="123">
        <v>0</v>
      </c>
      <c r="E28" s="123">
        <v>3163</v>
      </c>
      <c r="F28" s="123">
        <v>295</v>
      </c>
      <c r="G28" s="123">
        <v>11</v>
      </c>
      <c r="H28" s="123">
        <v>0</v>
      </c>
      <c r="I28" s="123">
        <v>306</v>
      </c>
      <c r="J28" s="123">
        <v>217843</v>
      </c>
      <c r="K28" s="123">
        <v>192936</v>
      </c>
      <c r="L28" s="123">
        <v>0</v>
      </c>
      <c r="M28" s="126">
        <v>410779</v>
      </c>
    </row>
    <row r="29" spans="1:13" ht="15.75">
      <c r="A29" s="127" t="s">
        <v>225</v>
      </c>
      <c r="B29" s="128">
        <v>1720</v>
      </c>
      <c r="C29" s="128">
        <v>347</v>
      </c>
      <c r="D29" s="128">
        <v>0</v>
      </c>
      <c r="E29" s="128">
        <v>2067</v>
      </c>
      <c r="F29" s="128">
        <v>295</v>
      </c>
      <c r="G29" s="128">
        <v>11</v>
      </c>
      <c r="H29" s="128">
        <v>0</v>
      </c>
      <c r="I29" s="128">
        <v>306</v>
      </c>
      <c r="J29" s="128">
        <v>193561</v>
      </c>
      <c r="K29" s="128">
        <v>177016</v>
      </c>
      <c r="L29" s="128">
        <v>0</v>
      </c>
      <c r="M29" s="131">
        <v>370577</v>
      </c>
    </row>
    <row r="30" spans="1:13" ht="15.75">
      <c r="A30" s="132" t="s">
        <v>224</v>
      </c>
      <c r="B30" s="133">
        <v>4366</v>
      </c>
      <c r="C30" s="133">
        <v>864</v>
      </c>
      <c r="D30" s="133">
        <v>0</v>
      </c>
      <c r="E30" s="133">
        <v>5230</v>
      </c>
      <c r="F30" s="133">
        <v>590</v>
      </c>
      <c r="G30" s="133">
        <v>22</v>
      </c>
      <c r="H30" s="133">
        <v>0</v>
      </c>
      <c r="I30" s="133">
        <v>612</v>
      </c>
      <c r="J30" s="133">
        <v>411404</v>
      </c>
      <c r="K30" s="133">
        <v>369952</v>
      </c>
      <c r="L30" s="133">
        <v>0</v>
      </c>
      <c r="M30" s="136">
        <v>781356</v>
      </c>
    </row>
    <row r="31" spans="1:13" ht="15.75">
      <c r="A31" s="137" t="s">
        <v>249</v>
      </c>
      <c r="B31" s="133">
        <v>42819</v>
      </c>
      <c r="C31" s="133">
        <v>5318</v>
      </c>
      <c r="D31" s="133">
        <v>0</v>
      </c>
      <c r="E31" s="133">
        <v>48137</v>
      </c>
      <c r="F31" s="133">
        <v>9667</v>
      </c>
      <c r="G31" s="133">
        <v>4210</v>
      </c>
      <c r="H31" s="133">
        <v>0</v>
      </c>
      <c r="I31" s="133">
        <v>13877</v>
      </c>
      <c r="J31" s="133">
        <v>10128255</v>
      </c>
      <c r="K31" s="133">
        <v>8858011</v>
      </c>
      <c r="L31" s="133">
        <v>18</v>
      </c>
      <c r="M31" s="136">
        <v>18986284</v>
      </c>
    </row>
    <row r="32" spans="1:13">
      <c r="A32" s="212"/>
      <c r="B32" s="213"/>
      <c r="C32" s="213"/>
      <c r="D32" s="213"/>
      <c r="E32" s="213"/>
      <c r="F32" s="213"/>
      <c r="G32" s="213"/>
      <c r="H32" s="213"/>
      <c r="I32" s="213"/>
      <c r="J32" s="213"/>
      <c r="K32" s="213"/>
      <c r="L32" s="213"/>
      <c r="M32" s="213"/>
    </row>
    <row r="33" spans="1:13">
      <c r="A33" s="212"/>
      <c r="B33" s="213"/>
      <c r="C33" s="213"/>
      <c r="D33" s="213"/>
      <c r="E33" s="213"/>
      <c r="F33" s="213"/>
      <c r="G33" s="213"/>
      <c r="H33" s="213"/>
      <c r="I33" s="213"/>
      <c r="J33" s="213"/>
      <c r="K33" s="213"/>
      <c r="L33" s="213"/>
      <c r="M33" s="213"/>
    </row>
    <row r="34" spans="1:13">
      <c r="A34" s="212"/>
      <c r="B34" s="213"/>
      <c r="C34" s="213"/>
      <c r="D34" s="213"/>
      <c r="E34" s="213"/>
      <c r="F34" s="213"/>
      <c r="G34" s="213"/>
      <c r="H34" s="213"/>
      <c r="I34" s="213"/>
      <c r="J34" s="213"/>
      <c r="K34" s="213"/>
      <c r="L34" s="213"/>
      <c r="M34" s="213"/>
    </row>
    <row r="35" spans="1:13">
      <c r="A35" s="212"/>
      <c r="B35" s="213"/>
      <c r="C35" s="213"/>
      <c r="D35" s="213"/>
      <c r="E35" s="213"/>
      <c r="F35" s="213"/>
      <c r="G35" s="213"/>
      <c r="H35" s="213"/>
      <c r="I35" s="213"/>
      <c r="J35" s="213"/>
      <c r="K35" s="213"/>
      <c r="L35" s="213"/>
      <c r="M35" s="213"/>
    </row>
    <row r="36" spans="1:13" ht="15.75">
      <c r="A36" s="10" t="s">
        <v>250</v>
      </c>
      <c r="B36" s="121"/>
      <c r="C36" s="121"/>
      <c r="D36" s="121"/>
      <c r="E36" s="121"/>
      <c r="F36" s="121"/>
      <c r="G36" s="121"/>
      <c r="H36" s="121"/>
      <c r="I36" s="121"/>
      <c r="J36" s="121"/>
    </row>
    <row r="37" spans="1:13" ht="15.75">
      <c r="A37" s="10" t="s">
        <v>49</v>
      </c>
      <c r="B37" s="121"/>
      <c r="C37" s="121"/>
      <c r="D37" s="121"/>
      <c r="E37" s="121"/>
      <c r="F37" s="121"/>
      <c r="G37" s="121"/>
      <c r="H37" s="121"/>
      <c r="I37" s="121"/>
      <c r="J37" s="121"/>
    </row>
    <row r="38" spans="1:13">
      <c r="A38" s="99"/>
      <c r="B38" s="99"/>
      <c r="C38" s="99"/>
      <c r="D38" s="99"/>
      <c r="E38" s="99"/>
      <c r="F38" s="99"/>
      <c r="G38" s="99"/>
      <c r="H38" s="99"/>
      <c r="I38" s="99"/>
      <c r="J38" s="99"/>
    </row>
    <row r="39" spans="1:13">
      <c r="A39" s="99"/>
      <c r="B39" s="99"/>
      <c r="C39" s="99"/>
      <c r="D39" s="99"/>
      <c r="E39" s="99"/>
      <c r="F39" s="99"/>
      <c r="G39" s="99"/>
      <c r="H39" s="99"/>
      <c r="I39" s="99"/>
      <c r="J39" s="99"/>
      <c r="M39" s="211"/>
    </row>
    <row r="40" spans="1:13">
      <c r="A40" s="99"/>
      <c r="B40" s="99"/>
      <c r="C40" s="99"/>
      <c r="D40" s="99"/>
      <c r="E40" s="99"/>
      <c r="F40" s="99"/>
      <c r="G40" s="99"/>
      <c r="H40" s="99"/>
      <c r="I40" s="99"/>
      <c r="J40" s="99"/>
    </row>
    <row r="41" spans="1:13">
      <c r="A41" s="99"/>
      <c r="B41" s="99"/>
      <c r="C41" s="99"/>
      <c r="D41" s="99"/>
      <c r="E41" s="99"/>
      <c r="F41" s="99"/>
      <c r="G41" s="99"/>
      <c r="H41" s="99"/>
      <c r="I41" s="99"/>
      <c r="J41" s="99"/>
    </row>
    <row r="42" spans="1:13">
      <c r="A42" s="99"/>
      <c r="B42" s="99"/>
      <c r="C42" s="99"/>
      <c r="D42" s="99"/>
      <c r="E42" s="99"/>
      <c r="F42" s="99"/>
      <c r="G42" s="99"/>
      <c r="H42" s="99"/>
      <c r="I42" s="99"/>
      <c r="J42" s="99"/>
    </row>
    <row r="43" spans="1:13">
      <c r="A43" s="99"/>
      <c r="B43" s="99"/>
      <c r="C43" s="99"/>
      <c r="D43" s="99"/>
      <c r="E43" s="99"/>
      <c r="F43" s="99"/>
      <c r="G43" s="99"/>
      <c r="H43" s="99"/>
      <c r="I43" s="99"/>
      <c r="J43" s="99"/>
    </row>
    <row r="44" spans="1:13">
      <c r="A44" s="99"/>
      <c r="B44" s="99"/>
      <c r="C44" s="99"/>
      <c r="D44" s="99"/>
      <c r="E44" s="99"/>
      <c r="F44" s="99"/>
      <c r="G44" s="99"/>
      <c r="H44" s="99"/>
      <c r="I44" s="99"/>
      <c r="J44" s="99"/>
    </row>
    <row r="45" spans="1:13">
      <c r="A45" s="99"/>
      <c r="B45" s="99"/>
      <c r="C45" s="99"/>
      <c r="D45" s="99"/>
      <c r="E45" s="99"/>
      <c r="F45" s="99"/>
      <c r="G45" s="99"/>
      <c r="H45" s="99"/>
      <c r="I45" s="99"/>
      <c r="J45" s="99"/>
    </row>
    <row r="46" spans="1:13">
      <c r="A46" s="99"/>
      <c r="B46" s="99"/>
      <c r="C46" s="99"/>
      <c r="D46" s="99"/>
      <c r="E46" s="99"/>
      <c r="F46" s="99"/>
      <c r="G46" s="99"/>
      <c r="H46" s="99"/>
      <c r="I46" s="99"/>
      <c r="J46" s="99"/>
    </row>
    <row r="47" spans="1:13">
      <c r="A47" s="99"/>
      <c r="B47" s="99"/>
      <c r="C47" s="99"/>
      <c r="D47" s="99"/>
      <c r="E47" s="99"/>
      <c r="F47" s="99"/>
      <c r="G47" s="99"/>
      <c r="H47" s="99"/>
      <c r="I47" s="99"/>
      <c r="J47" s="99"/>
    </row>
    <row r="48" spans="1:13">
      <c r="A48" s="99"/>
      <c r="B48" s="99"/>
      <c r="C48" s="99"/>
      <c r="D48" s="99"/>
      <c r="E48" s="99"/>
      <c r="F48" s="99"/>
      <c r="G48" s="99"/>
      <c r="H48" s="99"/>
      <c r="I48" s="99"/>
      <c r="J48" s="99"/>
    </row>
    <row r="49" spans="6:8">
      <c r="H49" s="98"/>
    </row>
    <row r="50" spans="6:8">
      <c r="H50" s="98"/>
    </row>
    <row r="51" spans="6:8">
      <c r="H51" s="98"/>
    </row>
    <row r="52" spans="6:8">
      <c r="H52" s="98"/>
    </row>
    <row r="53" spans="6:8">
      <c r="H53" s="98"/>
    </row>
    <row r="54" spans="6:8">
      <c r="F54" s="98"/>
      <c r="G54" s="98"/>
      <c r="H54" s="98"/>
    </row>
    <row r="55" spans="6:8">
      <c r="F55" s="98"/>
      <c r="G55" s="98"/>
    </row>
    <row r="56" spans="6:8">
      <c r="F56" s="98"/>
      <c r="G56" s="98"/>
    </row>
    <row r="57" spans="6:8">
      <c r="F57" s="98"/>
      <c r="G57" s="98"/>
    </row>
    <row r="58" spans="6:8">
      <c r="F58" s="98"/>
      <c r="G58" s="98"/>
      <c r="H58" s="98"/>
    </row>
    <row r="59" spans="6:8">
      <c r="F59" s="98"/>
      <c r="G59" s="98"/>
    </row>
    <row r="60" spans="6:8">
      <c r="F60" s="98"/>
      <c r="G60" s="98"/>
      <c r="H60" s="98"/>
    </row>
    <row r="61" spans="6:8">
      <c r="F61" s="98"/>
      <c r="G61" s="98"/>
      <c r="H61" s="98"/>
    </row>
    <row r="62" spans="6:8">
      <c r="F62" s="98"/>
      <c r="G62" s="98"/>
      <c r="H62" s="98"/>
    </row>
    <row r="63" spans="6:8">
      <c r="F63" s="98"/>
      <c r="G63" s="98"/>
    </row>
    <row r="64" spans="6:8">
      <c r="H64" s="98"/>
    </row>
    <row r="65" spans="6:8">
      <c r="H65" s="98"/>
    </row>
    <row r="66" spans="6:8">
      <c r="H66" s="98"/>
    </row>
    <row r="67" spans="6:8">
      <c r="F67" s="98"/>
      <c r="G67" s="98"/>
      <c r="H67" s="98"/>
    </row>
    <row r="68" spans="6:8">
      <c r="F68" s="98"/>
      <c r="G68" s="98"/>
      <c r="H68" s="98"/>
    </row>
    <row r="69" spans="6:8">
      <c r="F69" s="98"/>
      <c r="G69" s="98"/>
      <c r="H69" s="98"/>
    </row>
    <row r="70" spans="6:8">
      <c r="F70" s="98"/>
      <c r="G70" s="98"/>
      <c r="H70" s="98"/>
    </row>
    <row r="71" spans="6:8">
      <c r="H71" s="98"/>
    </row>
    <row r="72" spans="6:8">
      <c r="G72" s="98"/>
    </row>
    <row r="73" spans="6:8">
      <c r="F73" s="98"/>
      <c r="G73" s="98"/>
      <c r="H73" s="98"/>
    </row>
    <row r="74" spans="6:8">
      <c r="F74" s="98"/>
      <c r="G74" s="98"/>
      <c r="H74" s="98"/>
    </row>
    <row r="75" spans="6:8">
      <c r="F75" s="98"/>
      <c r="G75" s="98"/>
    </row>
    <row r="76" spans="6:8">
      <c r="F76" s="98"/>
      <c r="G76" s="98"/>
    </row>
    <row r="77" spans="6:8">
      <c r="F77" s="98"/>
      <c r="G77" s="98"/>
      <c r="H77" s="98"/>
    </row>
    <row r="78" spans="6:8">
      <c r="F78" s="98"/>
      <c r="G78" s="98"/>
      <c r="H78" s="98"/>
    </row>
    <row r="79" spans="6:8">
      <c r="F79" s="98"/>
      <c r="G79" s="98"/>
      <c r="H79" s="98"/>
    </row>
    <row r="80" spans="6:8">
      <c r="F80" s="98"/>
      <c r="G80" s="98"/>
      <c r="H80" s="98"/>
    </row>
    <row r="81" spans="5:8">
      <c r="F81" s="98"/>
      <c r="G81" s="98"/>
      <c r="H81" s="98"/>
    </row>
    <row r="82" spans="5:8">
      <c r="F82" s="98"/>
      <c r="G82" s="98"/>
    </row>
    <row r="83" spans="5:8">
      <c r="E83" s="98"/>
      <c r="H83" s="98"/>
    </row>
    <row r="84" spans="5:8">
      <c r="E84" s="98"/>
      <c r="G84" s="98"/>
      <c r="H84" s="98"/>
    </row>
  </sheetData>
  <sheetProtection algorithmName="SHA-512" hashValue="LzFh/YX02/jvS2TUE9tizSbJIWhfJxjEwZJmFz1aqjWyDt628z19eNxby30E06d+CMKljLTO6hT/0mGz723R+Q==" saltValue="Jg5twMdX/D9h4lY317kzUw=="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D42" sqref="D42"/>
    </sheetView>
  </sheetViews>
  <sheetFormatPr baseColWidth="10" defaultColWidth="9.140625" defaultRowHeight="12.75"/>
  <cols>
    <col min="1" max="1" width="39" style="288" customWidth="1"/>
    <col min="2" max="4" width="27" style="288" customWidth="1"/>
    <col min="5" max="5" width="24.140625" style="288" customWidth="1"/>
    <col min="6" max="16384" width="9.140625" style="288"/>
  </cols>
  <sheetData>
    <row r="1" spans="1:4" ht="34.5" customHeight="1">
      <c r="A1" s="471" t="s">
        <v>629</v>
      </c>
      <c r="B1" s="471"/>
      <c r="C1" s="471"/>
      <c r="D1" s="471"/>
    </row>
    <row r="2" spans="1:4">
      <c r="A2" s="472" t="s">
        <v>248</v>
      </c>
      <c r="B2" s="473"/>
      <c r="C2" s="473"/>
    </row>
    <row r="3" spans="1:4" ht="30.75" customHeight="1" thickBot="1">
      <c r="A3" s="355" t="s">
        <v>628</v>
      </c>
      <c r="B3" s="470" t="s">
        <v>660</v>
      </c>
      <c r="C3" s="470"/>
      <c r="D3" s="470"/>
    </row>
    <row r="4" spans="1:4" ht="30" customHeight="1">
      <c r="A4" s="103" t="s">
        <v>44</v>
      </c>
      <c r="B4" s="253" t="s">
        <v>247</v>
      </c>
      <c r="C4" s="254" t="s">
        <v>246</v>
      </c>
      <c r="D4" s="254" t="s">
        <v>245</v>
      </c>
    </row>
    <row r="5" spans="1:4" ht="15" thickBot="1">
      <c r="A5" s="101" t="s">
        <v>1</v>
      </c>
      <c r="B5" s="306">
        <v>17491</v>
      </c>
      <c r="C5" s="307">
        <v>13285</v>
      </c>
      <c r="D5" s="307">
        <v>4206</v>
      </c>
    </row>
    <row r="6" spans="1:4" ht="15" thickBot="1">
      <c r="A6" s="102" t="s">
        <v>2</v>
      </c>
      <c r="B6" s="308">
        <v>2075</v>
      </c>
      <c r="C6" s="309">
        <v>1759</v>
      </c>
      <c r="D6" s="309">
        <v>316</v>
      </c>
    </row>
    <row r="7" spans="1:4" ht="15" thickBot="1">
      <c r="A7" s="102" t="s">
        <v>3</v>
      </c>
      <c r="B7" s="308">
        <v>2982</v>
      </c>
      <c r="C7" s="309">
        <v>2513</v>
      </c>
      <c r="D7" s="309">
        <v>469</v>
      </c>
    </row>
    <row r="8" spans="1:4" ht="15" thickBot="1">
      <c r="A8" s="102" t="s">
        <v>4</v>
      </c>
      <c r="B8" s="308">
        <v>28719</v>
      </c>
      <c r="C8" s="309">
        <v>23136</v>
      </c>
      <c r="D8" s="309">
        <v>5583</v>
      </c>
    </row>
    <row r="9" spans="1:4" ht="15" thickBot="1">
      <c r="A9" s="102" t="s">
        <v>5</v>
      </c>
      <c r="B9" s="308">
        <v>1639</v>
      </c>
      <c r="C9" s="309">
        <v>1346</v>
      </c>
      <c r="D9" s="309">
        <v>293</v>
      </c>
    </row>
    <row r="10" spans="1:4" ht="15" thickBot="1">
      <c r="A10" s="102" t="s">
        <v>6</v>
      </c>
      <c r="B10" s="308">
        <v>10632</v>
      </c>
      <c r="C10" s="309">
        <v>8853</v>
      </c>
      <c r="D10" s="309">
        <v>1779</v>
      </c>
    </row>
    <row r="11" spans="1:4" ht="15" thickBot="1">
      <c r="A11" s="102" t="s">
        <v>7</v>
      </c>
      <c r="B11" s="308">
        <v>988</v>
      </c>
      <c r="C11" s="310">
        <v>832</v>
      </c>
      <c r="D11" s="310">
        <v>156</v>
      </c>
    </row>
    <row r="12" spans="1:4" ht="15" thickBot="1">
      <c r="A12" s="102" t="s">
        <v>8</v>
      </c>
      <c r="B12" s="308">
        <v>1560</v>
      </c>
      <c r="C12" s="309">
        <v>1292</v>
      </c>
      <c r="D12" s="309">
        <v>268</v>
      </c>
    </row>
    <row r="13" spans="1:4" ht="15" thickBot="1">
      <c r="A13" s="102" t="s">
        <v>9</v>
      </c>
      <c r="B13" s="308">
        <v>18708</v>
      </c>
      <c r="C13" s="309">
        <v>15811</v>
      </c>
      <c r="D13" s="309">
        <v>2897</v>
      </c>
    </row>
    <row r="14" spans="1:4" ht="15" thickBot="1">
      <c r="A14" s="102" t="s">
        <v>10</v>
      </c>
      <c r="B14" s="308">
        <v>1949</v>
      </c>
      <c r="C14" s="309">
        <v>1626</v>
      </c>
      <c r="D14" s="309">
        <v>323</v>
      </c>
    </row>
    <row r="15" spans="1:4" ht="15" thickBot="1">
      <c r="A15" s="102" t="s">
        <v>11</v>
      </c>
      <c r="B15" s="308">
        <v>7844</v>
      </c>
      <c r="C15" s="309">
        <v>6643</v>
      </c>
      <c r="D15" s="309">
        <v>1201</v>
      </c>
    </row>
    <row r="16" spans="1:4" ht="15" thickBot="1">
      <c r="A16" s="102" t="s">
        <v>12</v>
      </c>
      <c r="B16" s="308">
        <v>7592</v>
      </c>
      <c r="C16" s="309">
        <v>6540</v>
      </c>
      <c r="D16" s="309">
        <v>1052</v>
      </c>
    </row>
    <row r="17" spans="1:4" ht="15" thickBot="1">
      <c r="A17" s="102" t="s">
        <v>13</v>
      </c>
      <c r="B17" s="308">
        <v>7527</v>
      </c>
      <c r="C17" s="309">
        <v>6110</v>
      </c>
      <c r="D17" s="309">
        <v>1417</v>
      </c>
    </row>
    <row r="18" spans="1:4" ht="15" thickBot="1">
      <c r="A18" s="102" t="s">
        <v>14</v>
      </c>
      <c r="B18" s="308">
        <v>57793</v>
      </c>
      <c r="C18" s="309">
        <v>49395</v>
      </c>
      <c r="D18" s="309">
        <v>8398</v>
      </c>
    </row>
    <row r="19" spans="1:4" ht="15" thickBot="1">
      <c r="A19" s="102" t="s">
        <v>15</v>
      </c>
      <c r="B19" s="308">
        <v>3352</v>
      </c>
      <c r="C19" s="309">
        <v>2825</v>
      </c>
      <c r="D19" s="309">
        <v>527</v>
      </c>
    </row>
    <row r="20" spans="1:4" ht="15" thickBot="1">
      <c r="A20" s="102" t="s">
        <v>16</v>
      </c>
      <c r="B20" s="308">
        <v>14937</v>
      </c>
      <c r="C20" s="309">
        <v>12370</v>
      </c>
      <c r="D20" s="309">
        <v>2567</v>
      </c>
    </row>
    <row r="21" spans="1:4" ht="15" thickBot="1">
      <c r="A21" s="102" t="s">
        <v>17</v>
      </c>
      <c r="B21" s="308">
        <v>8874</v>
      </c>
      <c r="C21" s="309">
        <v>6794</v>
      </c>
      <c r="D21" s="307">
        <v>2080</v>
      </c>
    </row>
    <row r="22" spans="1:4" ht="15" thickBot="1">
      <c r="A22" s="102" t="s">
        <v>18</v>
      </c>
      <c r="B22" s="308">
        <v>13213</v>
      </c>
      <c r="C22" s="309">
        <v>11033</v>
      </c>
      <c r="D22" s="309">
        <v>2180</v>
      </c>
    </row>
    <row r="23" spans="1:4" ht="15" thickBot="1">
      <c r="A23" s="102" t="s">
        <v>19</v>
      </c>
      <c r="B23" s="308">
        <v>6967</v>
      </c>
      <c r="C23" s="309">
        <v>5531</v>
      </c>
      <c r="D23" s="309">
        <v>1436</v>
      </c>
    </row>
    <row r="24" spans="1:4" ht="15" thickBot="1">
      <c r="A24" s="102" t="s">
        <v>20</v>
      </c>
      <c r="B24" s="308">
        <v>1746</v>
      </c>
      <c r="C24" s="309">
        <v>1481</v>
      </c>
      <c r="D24" s="309">
        <v>265</v>
      </c>
    </row>
    <row r="25" spans="1:4" ht="15" thickBot="1">
      <c r="A25" s="102" t="s">
        <v>21</v>
      </c>
      <c r="B25" s="308">
        <v>7953</v>
      </c>
      <c r="C25" s="309">
        <v>6227</v>
      </c>
      <c r="D25" s="309">
        <v>1726</v>
      </c>
    </row>
    <row r="26" spans="1:4" ht="15" thickBot="1">
      <c r="A26" s="102" t="s">
        <v>22</v>
      </c>
      <c r="B26" s="308">
        <v>70996</v>
      </c>
      <c r="C26" s="309">
        <v>59918</v>
      </c>
      <c r="D26" s="309">
        <v>11078</v>
      </c>
    </row>
    <row r="27" spans="1:4" ht="15" thickBot="1">
      <c r="A27" s="102" t="s">
        <v>23</v>
      </c>
      <c r="B27" s="308">
        <v>5442</v>
      </c>
      <c r="C27" s="309">
        <v>4308</v>
      </c>
      <c r="D27" s="310">
        <v>1134</v>
      </c>
    </row>
    <row r="28" spans="1:4" ht="15" thickBot="1">
      <c r="A28" s="102" t="s">
        <v>24</v>
      </c>
      <c r="B28" s="308">
        <v>3498</v>
      </c>
      <c r="C28" s="309">
        <v>2706</v>
      </c>
      <c r="D28" s="309">
        <v>792</v>
      </c>
    </row>
    <row r="29" spans="1:4" ht="15" thickBot="1">
      <c r="A29" s="102" t="s">
        <v>25</v>
      </c>
      <c r="B29" s="308">
        <v>3308</v>
      </c>
      <c r="C29" s="309">
        <v>2727</v>
      </c>
      <c r="D29" s="309">
        <v>581</v>
      </c>
    </row>
    <row r="30" spans="1:4" ht="15" thickBot="1">
      <c r="A30" s="102" t="s">
        <v>26</v>
      </c>
      <c r="B30" s="308">
        <v>1575</v>
      </c>
      <c r="C30" s="309">
        <v>1323</v>
      </c>
      <c r="D30" s="309">
        <v>252</v>
      </c>
    </row>
    <row r="31" spans="1:4" ht="15" thickBot="1">
      <c r="A31" s="102" t="s">
        <v>27</v>
      </c>
      <c r="B31" s="308">
        <v>8648</v>
      </c>
      <c r="C31" s="309">
        <v>7201</v>
      </c>
      <c r="D31" s="309">
        <v>1447</v>
      </c>
    </row>
    <row r="32" spans="1:4" ht="15" thickBot="1">
      <c r="A32" s="102" t="s">
        <v>28</v>
      </c>
      <c r="B32" s="311">
        <v>951</v>
      </c>
      <c r="C32" s="310">
        <v>828</v>
      </c>
      <c r="D32" s="309">
        <v>123</v>
      </c>
    </row>
    <row r="33" spans="1:4" ht="15" thickBot="1">
      <c r="A33" s="102" t="s">
        <v>29</v>
      </c>
      <c r="B33" s="308">
        <v>4496</v>
      </c>
      <c r="C33" s="309">
        <v>3698</v>
      </c>
      <c r="D33" s="309">
        <v>798</v>
      </c>
    </row>
    <row r="34" spans="1:4" ht="15" thickBot="1">
      <c r="A34" s="102" t="s">
        <v>30</v>
      </c>
      <c r="B34" s="308">
        <v>3166</v>
      </c>
      <c r="C34" s="309">
        <v>2702</v>
      </c>
      <c r="D34" s="309">
        <v>464</v>
      </c>
    </row>
    <row r="35" spans="1:4" ht="15" thickBot="1">
      <c r="A35" s="102" t="s">
        <v>31</v>
      </c>
      <c r="B35" s="311">
        <v>628</v>
      </c>
      <c r="C35" s="310">
        <v>497</v>
      </c>
      <c r="D35" s="309">
        <v>131</v>
      </c>
    </row>
    <row r="36" spans="1:4" ht="14.25">
      <c r="A36" s="103" t="s">
        <v>251</v>
      </c>
      <c r="B36" s="312">
        <v>327249</v>
      </c>
      <c r="C36" s="313">
        <v>271310</v>
      </c>
      <c r="D36" s="313">
        <v>55939</v>
      </c>
    </row>
    <row r="38" spans="1:4">
      <c r="A38" s="474" t="s">
        <v>662</v>
      </c>
      <c r="B38" s="474"/>
      <c r="C38" s="474"/>
      <c r="D38" s="321"/>
    </row>
    <row r="39" spans="1:4">
      <c r="A39" s="474"/>
      <c r="B39" s="474"/>
      <c r="C39" s="474"/>
    </row>
    <row r="40" spans="1:4">
      <c r="A40" s="474"/>
      <c r="B40" s="474"/>
      <c r="C40" s="474"/>
    </row>
    <row r="41" spans="1:4">
      <c r="A41" s="474"/>
      <c r="B41" s="474"/>
      <c r="C41" s="474"/>
    </row>
    <row r="42" spans="1:4">
      <c r="A42" s="474"/>
      <c r="B42" s="474"/>
      <c r="C42" s="474"/>
    </row>
    <row r="43" spans="1:4">
      <c r="A43" s="474"/>
      <c r="B43" s="474"/>
      <c r="C43" s="474"/>
    </row>
    <row r="44" spans="1:4">
      <c r="A44" s="474"/>
      <c r="B44" s="474"/>
      <c r="C44" s="474"/>
    </row>
    <row r="45" spans="1:4">
      <c r="A45" s="474"/>
      <c r="B45" s="474"/>
      <c r="C45" s="474"/>
    </row>
    <row r="46" spans="1:4">
      <c r="A46" s="474"/>
      <c r="B46" s="474"/>
      <c r="C46" s="474"/>
    </row>
    <row r="47" spans="1:4">
      <c r="A47" s="474"/>
      <c r="B47" s="474"/>
      <c r="C47" s="474"/>
      <c r="D47" s="321"/>
    </row>
    <row r="48" spans="1:4">
      <c r="A48" s="474"/>
      <c r="B48" s="474"/>
      <c r="C48" s="474"/>
    </row>
    <row r="49" spans="1:5">
      <c r="A49" s="474"/>
      <c r="B49" s="474"/>
      <c r="C49" s="474"/>
    </row>
    <row r="52" spans="1:5" ht="15">
      <c r="A52" s="475" t="s">
        <v>632</v>
      </c>
      <c r="B52" s="475"/>
      <c r="C52" s="475"/>
      <c r="D52" s="475"/>
      <c r="E52" s="475"/>
    </row>
    <row r="53" spans="1:5">
      <c r="A53" s="472" t="s">
        <v>248</v>
      </c>
      <c r="B53" s="473"/>
    </row>
    <row r="54" spans="1:5" s="314" customFormat="1" ht="47.25" customHeight="1">
      <c r="A54" s="355" t="s">
        <v>628</v>
      </c>
      <c r="B54" s="289"/>
      <c r="C54" s="391" t="s">
        <v>631</v>
      </c>
      <c r="D54" s="289" t="s">
        <v>661</v>
      </c>
      <c r="E54" s="289" t="s">
        <v>630</v>
      </c>
    </row>
    <row r="55" spans="1:5" ht="15">
      <c r="A55" s="469" t="s">
        <v>558</v>
      </c>
      <c r="B55" s="469"/>
    </row>
    <row r="56" spans="1:5" ht="29.25" customHeight="1">
      <c r="A56" s="468" t="s">
        <v>559</v>
      </c>
      <c r="B56" s="468"/>
      <c r="C56" s="315">
        <v>9276</v>
      </c>
      <c r="D56" s="315">
        <v>9200</v>
      </c>
      <c r="E56" s="316">
        <f t="shared" ref="E56:E77" si="0">((D56-C56)/C56)*100</f>
        <v>-0.8193186718413108</v>
      </c>
    </row>
    <row r="57" spans="1:5" ht="15" customHeight="1">
      <c r="A57" s="468" t="s">
        <v>560</v>
      </c>
      <c r="B57" s="468"/>
      <c r="C57" s="317">
        <v>88</v>
      </c>
      <c r="D57" s="317">
        <v>89</v>
      </c>
      <c r="E57" s="318">
        <f t="shared" si="0"/>
        <v>1.1363636363636365</v>
      </c>
    </row>
    <row r="58" spans="1:5" ht="15" customHeight="1">
      <c r="A58" s="468" t="s">
        <v>561</v>
      </c>
      <c r="B58" s="468"/>
      <c r="C58" s="317">
        <v>11951</v>
      </c>
      <c r="D58" s="317">
        <v>11916</v>
      </c>
      <c r="E58" s="318">
        <f t="shared" si="0"/>
        <v>-0.29286252196468915</v>
      </c>
    </row>
    <row r="59" spans="1:5" ht="29.25" customHeight="1">
      <c r="A59" s="468" t="s">
        <v>562</v>
      </c>
      <c r="B59" s="468"/>
      <c r="C59" s="317">
        <v>400</v>
      </c>
      <c r="D59" s="317">
        <v>400</v>
      </c>
      <c r="E59" s="318">
        <f t="shared" si="0"/>
        <v>0</v>
      </c>
    </row>
    <row r="60" spans="1:5" ht="43.5" customHeight="1">
      <c r="A60" s="468" t="s">
        <v>563</v>
      </c>
      <c r="B60" s="468"/>
      <c r="C60" s="317">
        <v>3695</v>
      </c>
      <c r="D60" s="317">
        <v>3702</v>
      </c>
      <c r="E60" s="318">
        <f t="shared" si="0"/>
        <v>0.18944519621109607</v>
      </c>
    </row>
    <row r="61" spans="1:5" ht="15" customHeight="1">
      <c r="A61" s="468" t="s">
        <v>564</v>
      </c>
      <c r="B61" s="468"/>
      <c r="C61" s="317">
        <v>21708</v>
      </c>
      <c r="D61" s="317">
        <v>21508</v>
      </c>
      <c r="E61" s="318">
        <f t="shared" si="0"/>
        <v>-0.92131932927952831</v>
      </c>
    </row>
    <row r="62" spans="1:5" ht="43.5" customHeight="1">
      <c r="A62" s="468" t="s">
        <v>565</v>
      </c>
      <c r="B62" s="468"/>
      <c r="C62" s="317">
        <v>63830</v>
      </c>
      <c r="D62" s="317">
        <v>63591</v>
      </c>
      <c r="E62" s="318">
        <f t="shared" si="0"/>
        <v>-0.37443208522638255</v>
      </c>
    </row>
    <row r="63" spans="1:5" ht="15" customHeight="1">
      <c r="A63" s="468" t="s">
        <v>566</v>
      </c>
      <c r="B63" s="468"/>
      <c r="C63" s="317">
        <v>17022</v>
      </c>
      <c r="D63" s="317">
        <v>17387</v>
      </c>
      <c r="E63" s="318">
        <f t="shared" si="0"/>
        <v>2.1442838679356124</v>
      </c>
    </row>
    <row r="64" spans="1:5" ht="15" customHeight="1">
      <c r="A64" s="468" t="s">
        <v>567</v>
      </c>
      <c r="B64" s="468"/>
      <c r="C64" s="317">
        <v>53468</v>
      </c>
      <c r="D64" s="317">
        <v>53189</v>
      </c>
      <c r="E64" s="318">
        <f t="shared" si="0"/>
        <v>-0.52180743622353565</v>
      </c>
    </row>
    <row r="65" spans="1:5" ht="15" customHeight="1">
      <c r="A65" s="468" t="s">
        <v>568</v>
      </c>
      <c r="B65" s="468"/>
      <c r="C65" s="317">
        <v>5058</v>
      </c>
      <c r="D65" s="317">
        <v>5152</v>
      </c>
      <c r="E65" s="318">
        <f t="shared" si="0"/>
        <v>1.8584420719652037</v>
      </c>
    </row>
    <row r="66" spans="1:5" ht="29.25" customHeight="1">
      <c r="A66" s="468" t="s">
        <v>569</v>
      </c>
      <c r="B66" s="468"/>
      <c r="C66" s="317">
        <v>4261</v>
      </c>
      <c r="D66" s="317">
        <v>4277</v>
      </c>
      <c r="E66" s="318">
        <f t="shared" si="0"/>
        <v>0.37549870922318707</v>
      </c>
    </row>
    <row r="67" spans="1:5" ht="15" customHeight="1">
      <c r="A67" s="468" t="s">
        <v>570</v>
      </c>
      <c r="B67" s="468"/>
      <c r="C67" s="317">
        <v>3794</v>
      </c>
      <c r="D67" s="317">
        <v>3764</v>
      </c>
      <c r="E67" s="318">
        <f t="shared" si="0"/>
        <v>-0.79072219293621504</v>
      </c>
    </row>
    <row r="68" spans="1:5" ht="29.25" customHeight="1">
      <c r="A68" s="468" t="s">
        <v>571</v>
      </c>
      <c r="B68" s="468"/>
      <c r="C68" s="317">
        <v>13916</v>
      </c>
      <c r="D68" s="317">
        <v>14067</v>
      </c>
      <c r="E68" s="318">
        <f t="shared" si="0"/>
        <v>1.0850819200919803</v>
      </c>
    </row>
    <row r="69" spans="1:5" ht="29.25" customHeight="1">
      <c r="A69" s="468" t="s">
        <v>572</v>
      </c>
      <c r="B69" s="468"/>
      <c r="C69" s="317">
        <v>23798</v>
      </c>
      <c r="D69" s="317">
        <v>24973</v>
      </c>
      <c r="E69" s="318">
        <f t="shared" si="0"/>
        <v>4.9373896966131605</v>
      </c>
    </row>
    <row r="70" spans="1:5" ht="29.25" customHeight="1">
      <c r="A70" s="468" t="s">
        <v>573</v>
      </c>
      <c r="B70" s="468"/>
      <c r="C70" s="317">
        <v>19255</v>
      </c>
      <c r="D70" s="317">
        <v>19188</v>
      </c>
      <c r="E70" s="318">
        <f t="shared" si="0"/>
        <v>-0.34796156842378601</v>
      </c>
    </row>
    <row r="71" spans="1:5" ht="15" customHeight="1">
      <c r="A71" s="468" t="s">
        <v>574</v>
      </c>
      <c r="B71" s="468"/>
      <c r="C71" s="317">
        <v>13269</v>
      </c>
      <c r="D71" s="317">
        <v>18835</v>
      </c>
      <c r="E71" s="318">
        <f t="shared" si="0"/>
        <v>41.947396186600344</v>
      </c>
    </row>
    <row r="72" spans="1:5" ht="29.25" customHeight="1">
      <c r="A72" s="468" t="s">
        <v>575</v>
      </c>
      <c r="B72" s="468"/>
      <c r="C72" s="317">
        <v>33010</v>
      </c>
      <c r="D72" s="317">
        <v>33458</v>
      </c>
      <c r="E72" s="318">
        <f t="shared" si="0"/>
        <v>1.3571644956073916</v>
      </c>
    </row>
    <row r="73" spans="1:5" ht="29.25" customHeight="1">
      <c r="A73" s="468" t="s">
        <v>576</v>
      </c>
      <c r="B73" s="468"/>
      <c r="C73" s="317">
        <v>6453</v>
      </c>
      <c r="D73" s="317">
        <v>6600</v>
      </c>
      <c r="E73" s="318">
        <f t="shared" si="0"/>
        <v>2.278010227801023</v>
      </c>
    </row>
    <row r="74" spans="1:5" ht="15" customHeight="1">
      <c r="A74" s="468" t="s">
        <v>577</v>
      </c>
      <c r="B74" s="468"/>
      <c r="C74" s="317">
        <v>10881</v>
      </c>
      <c r="D74" s="317">
        <v>11023</v>
      </c>
      <c r="E74" s="318">
        <f t="shared" si="0"/>
        <v>1.3050271114787244</v>
      </c>
    </row>
    <row r="75" spans="1:5" ht="43.5" customHeight="1">
      <c r="A75" s="468" t="s">
        <v>578</v>
      </c>
      <c r="B75" s="468"/>
      <c r="C75" s="317">
        <v>4874</v>
      </c>
      <c r="D75" s="317">
        <v>4902</v>
      </c>
      <c r="E75" s="318">
        <f t="shared" si="0"/>
        <v>0.57447681575707832</v>
      </c>
    </row>
    <row r="76" spans="1:5" ht="29.25" customHeight="1">
      <c r="A76" s="468" t="s">
        <v>579</v>
      </c>
      <c r="B76" s="468"/>
      <c r="C76" s="317">
        <v>29</v>
      </c>
      <c r="D76" s="317">
        <v>28</v>
      </c>
      <c r="E76" s="318">
        <f t="shared" si="0"/>
        <v>-3.4482758620689653</v>
      </c>
    </row>
    <row r="77" spans="1:5" ht="15" customHeight="1">
      <c r="A77" s="464" t="s">
        <v>580</v>
      </c>
      <c r="B77" s="464"/>
      <c r="C77" s="319">
        <v>320036</v>
      </c>
      <c r="D77" s="319">
        <v>327249</v>
      </c>
      <c r="E77" s="320">
        <f t="shared" si="0"/>
        <v>2.2538089464935194</v>
      </c>
    </row>
    <row r="78" spans="1:5">
      <c r="A78" s="465" t="s">
        <v>244</v>
      </c>
      <c r="B78" s="466"/>
      <c r="C78" s="466"/>
    </row>
    <row r="79" spans="1:5">
      <c r="A79" s="465" t="s">
        <v>243</v>
      </c>
      <c r="B79" s="466"/>
      <c r="C79" s="466"/>
      <c r="E79" s="321"/>
    </row>
    <row r="80" spans="1:5">
      <c r="A80" s="467" t="s">
        <v>242</v>
      </c>
      <c r="B80" s="466"/>
      <c r="C80" s="466"/>
      <c r="E80" s="321"/>
    </row>
    <row r="81" spans="1:7">
      <c r="A81" s="465" t="s">
        <v>581</v>
      </c>
      <c r="B81" s="466"/>
      <c r="C81" s="466"/>
      <c r="E81" s="321"/>
      <c r="G81" s="356"/>
    </row>
    <row r="82" spans="1:7" ht="30.75" customHeight="1">
      <c r="A82" s="463" t="s">
        <v>582</v>
      </c>
      <c r="B82" s="463"/>
      <c r="C82" s="463"/>
      <c r="E82" s="321"/>
      <c r="G82" s="321"/>
    </row>
    <row r="83" spans="1:7">
      <c r="A83" s="292" t="s">
        <v>544</v>
      </c>
    </row>
    <row r="84" spans="1:7" ht="15">
      <c r="B84" s="295"/>
    </row>
    <row r="85" spans="1:7" ht="15">
      <c r="A85" s="10" t="s">
        <v>241</v>
      </c>
      <c r="B85" s="295"/>
    </row>
    <row r="86" spans="1:7" ht="15">
      <c r="A86" s="10" t="s">
        <v>49</v>
      </c>
      <c r="B86" s="295"/>
    </row>
    <row r="107" spans="5:5">
      <c r="E107" s="322"/>
    </row>
  </sheetData>
  <sheetProtection algorithmName="SHA-512" hashValue="atDlWAdh8hDjNNCQBYaVEk5nFQv+uiByqh1DgQVx1vAa01XW18/MXGQPNi31MKhFidPDj5vUgwQIZseJnHzGAA==" saltValue="vSmNsde4P9uB2oslu9tmzQ=="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C30" sqref="C30"/>
    </sheetView>
  </sheetViews>
  <sheetFormatPr baseColWidth="10" defaultRowHeight="15"/>
  <cols>
    <col min="1" max="1" width="58.140625" customWidth="1"/>
    <col min="2" max="2" width="24.5703125" customWidth="1"/>
  </cols>
  <sheetData>
    <row r="1" spans="1:2" ht="42.75" customHeight="1">
      <c r="A1" s="477" t="s">
        <v>642</v>
      </c>
      <c r="B1" s="477"/>
    </row>
    <row r="2" spans="1:2" ht="15.75" thickBot="1">
      <c r="A2" s="472" t="s">
        <v>541</v>
      </c>
      <c r="B2" s="473"/>
    </row>
    <row r="3" spans="1:2" ht="15.75" thickBot="1">
      <c r="A3" s="103" t="s">
        <v>542</v>
      </c>
      <c r="B3" s="387" t="s">
        <v>621</v>
      </c>
    </row>
    <row r="4" spans="1:2" ht="20.25" customHeight="1" thickBot="1">
      <c r="A4" s="346" t="s">
        <v>601</v>
      </c>
      <c r="B4" s="293">
        <v>990</v>
      </c>
    </row>
    <row r="5" spans="1:2" ht="57.75" thickBot="1">
      <c r="A5" s="346" t="s">
        <v>602</v>
      </c>
      <c r="B5" s="294">
        <v>1292</v>
      </c>
    </row>
    <row r="6" spans="1:2" ht="25.5" customHeight="1" thickBot="1">
      <c r="A6" s="346" t="s">
        <v>116</v>
      </c>
      <c r="B6" s="294">
        <v>2347</v>
      </c>
    </row>
    <row r="7" spans="1:2" ht="25.5" customHeight="1" thickBot="1">
      <c r="A7" s="346" t="s">
        <v>603</v>
      </c>
      <c r="B7" s="294">
        <v>21371</v>
      </c>
    </row>
    <row r="8" spans="1:2" ht="33.75" customHeight="1" thickBot="1">
      <c r="A8" s="345" t="s">
        <v>604</v>
      </c>
      <c r="B8" s="294">
        <v>6523</v>
      </c>
    </row>
    <row r="9" spans="1:2" ht="25.5" customHeight="1" thickBot="1">
      <c r="A9" s="345" t="s">
        <v>605</v>
      </c>
      <c r="B9" s="294">
        <v>1447</v>
      </c>
    </row>
    <row r="10" spans="1:2" ht="25.5" customHeight="1" thickBot="1">
      <c r="A10" s="345" t="s">
        <v>117</v>
      </c>
      <c r="B10" s="294">
        <v>4502</v>
      </c>
    </row>
    <row r="11" spans="1:2" ht="25.5" customHeight="1" thickBot="1">
      <c r="A11" s="345" t="s">
        <v>606</v>
      </c>
      <c r="B11" s="294">
        <v>419</v>
      </c>
    </row>
    <row r="12" spans="1:2" ht="25.5" customHeight="1" thickBot="1">
      <c r="A12" s="345" t="s">
        <v>607</v>
      </c>
      <c r="B12" s="294">
        <v>313</v>
      </c>
    </row>
    <row r="13" spans="1:2" ht="25.5" customHeight="1" thickBot="1">
      <c r="A13" s="345" t="s">
        <v>320</v>
      </c>
      <c r="B13" s="294">
        <v>757</v>
      </c>
    </row>
    <row r="14" spans="1:2" ht="25.5" customHeight="1" thickBot="1">
      <c r="A14" s="345" t="s">
        <v>608</v>
      </c>
      <c r="B14" s="294">
        <v>1729</v>
      </c>
    </row>
    <row r="15" spans="1:2" ht="25.5" customHeight="1" thickBot="1">
      <c r="A15" s="345" t="s">
        <v>609</v>
      </c>
      <c r="B15" s="294">
        <v>1343</v>
      </c>
    </row>
    <row r="16" spans="1:2" ht="29.25" thickBot="1">
      <c r="A16" s="345" t="s">
        <v>610</v>
      </c>
      <c r="B16" s="294">
        <v>0</v>
      </c>
    </row>
    <row r="17" spans="1:3" ht="25.5" customHeight="1" thickBot="1">
      <c r="A17" s="345" t="s">
        <v>611</v>
      </c>
      <c r="B17" s="294">
        <v>593</v>
      </c>
    </row>
    <row r="18" spans="1:3" ht="25.5" customHeight="1" thickBot="1">
      <c r="A18" s="345" t="s">
        <v>612</v>
      </c>
      <c r="B18" s="294">
        <v>963</v>
      </c>
    </row>
    <row r="19" spans="1:3" ht="45" customHeight="1" thickBot="1">
      <c r="A19" s="345" t="s">
        <v>613</v>
      </c>
      <c r="B19" s="294">
        <v>635</v>
      </c>
    </row>
    <row r="20" spans="1:3" ht="45" customHeight="1" thickBot="1">
      <c r="A20" s="345" t="s">
        <v>614</v>
      </c>
      <c r="B20" s="294">
        <v>1622</v>
      </c>
    </row>
    <row r="21" spans="1:3" ht="60" customHeight="1" thickBot="1">
      <c r="A21" s="345" t="s">
        <v>615</v>
      </c>
      <c r="B21" s="294">
        <v>520</v>
      </c>
      <c r="C21" s="6"/>
    </row>
    <row r="22" spans="1:3" ht="45" customHeight="1" thickBot="1">
      <c r="A22" s="345" t="s">
        <v>616</v>
      </c>
      <c r="B22" s="294">
        <v>5</v>
      </c>
    </row>
    <row r="23" spans="1:3" ht="26.25" customHeight="1">
      <c r="A23" s="103" t="s">
        <v>543</v>
      </c>
      <c r="B23" s="344">
        <v>26000</v>
      </c>
    </row>
    <row r="24" spans="1:3">
      <c r="C24" s="6"/>
    </row>
    <row r="26" spans="1:3">
      <c r="A26" s="399"/>
      <c r="B26" s="399"/>
    </row>
    <row r="27" spans="1:3">
      <c r="A27" s="399"/>
      <c r="B27" s="399"/>
    </row>
    <row r="28" spans="1:3">
      <c r="A28" s="399"/>
      <c r="B28" s="399"/>
    </row>
    <row r="29" spans="1:3">
      <c r="A29" s="399"/>
      <c r="B29" s="399"/>
    </row>
    <row r="30" spans="1:3">
      <c r="A30" s="399"/>
      <c r="B30" s="399"/>
    </row>
    <row r="32" spans="1:3">
      <c r="A32" s="476" t="s">
        <v>244</v>
      </c>
      <c r="B32" s="448"/>
    </row>
    <row r="33" spans="1:3">
      <c r="A33" s="476" t="s">
        <v>544</v>
      </c>
      <c r="B33" s="448"/>
    </row>
    <row r="34" spans="1:3">
      <c r="A34" s="386" t="s">
        <v>641</v>
      </c>
      <c r="B34" s="296"/>
      <c r="C34" s="384"/>
    </row>
    <row r="36" spans="1:3">
      <c r="A36" s="10" t="s">
        <v>545</v>
      </c>
      <c r="B36" s="10"/>
    </row>
    <row r="37" spans="1:3">
      <c r="A37" s="10" t="s">
        <v>49</v>
      </c>
    </row>
  </sheetData>
  <sheetProtection algorithmName="SHA-512" hashValue="fKFOUrl3or+QWXQDvBs8n418litu0803RUonJuYIR9NMha3z3+I426Q5blAIqHBmoxNpfszXGVxs3rwYqELctw==" saltValue="bc8buQ97Ry/9R2xuGLZYoQ==" spinCount="100000" sheet="1" objects="1" scenarios="1"/>
  <mergeCells count="5">
    <mergeCell ref="A33:B33"/>
    <mergeCell ref="A1:B1"/>
    <mergeCell ref="A2:B2"/>
    <mergeCell ref="A26:B30"/>
    <mergeCell ref="A32:B3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H30" sqref="H30"/>
    </sheetView>
  </sheetViews>
  <sheetFormatPr baseColWidth="10" defaultColWidth="9.140625" defaultRowHeight="12.75"/>
  <cols>
    <col min="1" max="1" width="39" style="100" customWidth="1"/>
    <col min="2" max="2" width="12.7109375" style="100" customWidth="1"/>
    <col min="3" max="3" width="20.140625" style="100" bestFit="1" customWidth="1"/>
    <col min="4" max="4" width="19.85546875" style="100" bestFit="1" customWidth="1"/>
    <col min="5" max="5" width="18.42578125" style="100" bestFit="1" customWidth="1"/>
    <col min="6" max="6" width="22.140625" style="100" bestFit="1" customWidth="1"/>
    <col min="7"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6" ht="27" customHeight="1">
      <c r="A1" s="478" t="s">
        <v>285</v>
      </c>
      <c r="B1" s="479"/>
      <c r="C1" s="479"/>
      <c r="D1" s="479"/>
      <c r="E1" s="479"/>
      <c r="F1" s="479"/>
    </row>
    <row r="2" spans="1:6">
      <c r="A2" s="472" t="s">
        <v>252</v>
      </c>
      <c r="B2" s="473"/>
      <c r="C2" s="473"/>
      <c r="D2" s="473"/>
      <c r="E2" s="472"/>
      <c r="F2" s="473"/>
    </row>
    <row r="3" spans="1:6">
      <c r="B3" s="480" t="s">
        <v>640</v>
      </c>
      <c r="C3" s="480"/>
      <c r="D3" s="480"/>
      <c r="E3" s="480"/>
      <c r="F3" s="480"/>
    </row>
    <row r="4" spans="1:6" ht="18" customHeight="1">
      <c r="B4" s="255" t="s">
        <v>177</v>
      </c>
      <c r="C4" s="256" t="s">
        <v>288</v>
      </c>
      <c r="D4" s="256" t="s">
        <v>253</v>
      </c>
      <c r="E4" s="256" t="s">
        <v>254</v>
      </c>
      <c r="F4" s="256" t="s">
        <v>289</v>
      </c>
    </row>
    <row r="5" spans="1:6">
      <c r="A5" s="105" t="s">
        <v>255</v>
      </c>
      <c r="B5" s="257">
        <v>359.41</v>
      </c>
      <c r="C5" s="258">
        <v>205.49</v>
      </c>
      <c r="D5" s="258">
        <v>151.22999999999999</v>
      </c>
      <c r="E5" s="258">
        <v>54.27</v>
      </c>
      <c r="F5" s="259">
        <v>153.91999999999999</v>
      </c>
    </row>
    <row r="6" spans="1:6">
      <c r="A6" s="105" t="s">
        <v>256</v>
      </c>
      <c r="B6" s="260">
        <v>59.2</v>
      </c>
      <c r="C6" s="261">
        <v>34.44</v>
      </c>
      <c r="D6" s="261">
        <v>25.56</v>
      </c>
      <c r="E6" s="261">
        <v>8.8800000000000008</v>
      </c>
      <c r="F6" s="262">
        <v>24.76</v>
      </c>
    </row>
    <row r="7" spans="1:6">
      <c r="A7" s="105" t="s">
        <v>257</v>
      </c>
      <c r="B7" s="260">
        <v>15.99</v>
      </c>
      <c r="C7" s="261">
        <v>8.5299999999999994</v>
      </c>
      <c r="D7" s="261">
        <v>6.56</v>
      </c>
      <c r="E7" s="261">
        <v>1.97</v>
      </c>
      <c r="F7" s="262">
        <v>7.46</v>
      </c>
    </row>
    <row r="8" spans="1:6">
      <c r="A8" s="105" t="s">
        <v>258</v>
      </c>
      <c r="B8" s="260">
        <v>30.84</v>
      </c>
      <c r="C8" s="261">
        <v>17.04</v>
      </c>
      <c r="D8" s="261">
        <v>12.83</v>
      </c>
      <c r="E8" s="261">
        <v>4.21</v>
      </c>
      <c r="F8" s="262">
        <v>13.79</v>
      </c>
    </row>
    <row r="9" spans="1:6">
      <c r="A9" s="105" t="s">
        <v>259</v>
      </c>
      <c r="B9" s="260">
        <v>99.43</v>
      </c>
      <c r="C9" s="261">
        <v>55.3</v>
      </c>
      <c r="D9" s="261">
        <v>41.47</v>
      </c>
      <c r="E9" s="261">
        <v>13.83</v>
      </c>
      <c r="F9" s="262">
        <v>44.13</v>
      </c>
    </row>
    <row r="10" spans="1:6">
      <c r="A10" s="105" t="s">
        <v>260</v>
      </c>
      <c r="B10" s="260">
        <v>73.13</v>
      </c>
      <c r="C10" s="261">
        <v>45.13</v>
      </c>
      <c r="D10" s="261">
        <v>33.119999999999997</v>
      </c>
      <c r="E10" s="261">
        <v>12.02</v>
      </c>
      <c r="F10" s="262">
        <v>28</v>
      </c>
    </row>
    <row r="11" spans="1:6">
      <c r="A11" s="105" t="s">
        <v>261</v>
      </c>
      <c r="B11" s="260">
        <v>144.19</v>
      </c>
      <c r="C11" s="261">
        <v>86.17</v>
      </c>
      <c r="D11" s="261">
        <v>66.23</v>
      </c>
      <c r="E11" s="261">
        <v>19.940000000000001</v>
      </c>
      <c r="F11" s="262">
        <v>58.02</v>
      </c>
    </row>
    <row r="12" spans="1:6">
      <c r="A12" s="105" t="s">
        <v>262</v>
      </c>
      <c r="B12" s="260">
        <v>48.07</v>
      </c>
      <c r="C12" s="261">
        <v>27.67</v>
      </c>
      <c r="D12" s="261">
        <v>20.83</v>
      </c>
      <c r="E12" s="261">
        <v>6.84</v>
      </c>
      <c r="F12" s="262">
        <v>20.41</v>
      </c>
    </row>
    <row r="13" spans="1:6">
      <c r="A13" s="106" t="s">
        <v>286</v>
      </c>
      <c r="B13" s="260">
        <v>830.26</v>
      </c>
      <c r="C13" s="263">
        <v>479.77</v>
      </c>
      <c r="D13" s="263">
        <v>357.82</v>
      </c>
      <c r="E13" s="263">
        <v>121.95</v>
      </c>
      <c r="F13" s="264">
        <v>350.49</v>
      </c>
    </row>
    <row r="14" spans="1:6">
      <c r="A14" s="107" t="s">
        <v>287</v>
      </c>
      <c r="B14" s="265">
        <v>1924.86</v>
      </c>
      <c r="C14" s="266">
        <v>1093.01</v>
      </c>
      <c r="D14" s="267">
        <v>819.33</v>
      </c>
      <c r="E14" s="267">
        <v>273.68</v>
      </c>
      <c r="F14" s="268">
        <v>831.85</v>
      </c>
    </row>
    <row r="15" spans="1:6">
      <c r="B15" s="104"/>
      <c r="C15" s="104"/>
      <c r="D15" s="104"/>
      <c r="E15" s="104"/>
      <c r="F15" s="104"/>
    </row>
    <row r="16" spans="1:6">
      <c r="A16" s="465" t="s">
        <v>244</v>
      </c>
      <c r="B16" s="466"/>
      <c r="C16" s="466"/>
      <c r="D16" s="466"/>
      <c r="E16" s="466"/>
      <c r="F16" s="466"/>
    </row>
    <row r="17" spans="1:6">
      <c r="A17" s="100" t="s">
        <v>195</v>
      </c>
    </row>
    <row r="18" spans="1:6">
      <c r="A18" s="465" t="s">
        <v>263</v>
      </c>
      <c r="B18" s="466"/>
      <c r="C18" s="466"/>
      <c r="D18" s="466"/>
      <c r="E18" s="466"/>
      <c r="F18" s="466"/>
    </row>
    <row r="19" spans="1:6">
      <c r="A19" s="465" t="s">
        <v>264</v>
      </c>
      <c r="B19" s="466"/>
      <c r="C19" s="466"/>
      <c r="D19" s="466"/>
      <c r="E19" s="466"/>
      <c r="F19" s="466"/>
    </row>
    <row r="20" spans="1:6">
      <c r="A20" s="465" t="s">
        <v>265</v>
      </c>
      <c r="B20" s="466"/>
      <c r="C20" s="466"/>
      <c r="D20" s="466"/>
      <c r="E20" s="466"/>
      <c r="F20" s="466"/>
    </row>
    <row r="21" spans="1:6">
      <c r="A21" s="465" t="s">
        <v>266</v>
      </c>
      <c r="B21" s="466"/>
      <c r="C21" s="466"/>
      <c r="D21" s="466"/>
      <c r="E21" s="466"/>
      <c r="F21" s="466"/>
    </row>
    <row r="22" spans="1:6">
      <c r="A22" s="465" t="s">
        <v>267</v>
      </c>
      <c r="B22" s="466"/>
      <c r="C22" s="466"/>
      <c r="D22" s="466"/>
      <c r="E22" s="466"/>
      <c r="F22" s="466"/>
    </row>
    <row r="23" spans="1:6">
      <c r="A23" s="465" t="s">
        <v>268</v>
      </c>
      <c r="B23" s="466"/>
      <c r="C23" s="466"/>
      <c r="D23" s="466"/>
      <c r="E23" s="466"/>
      <c r="F23" s="466"/>
    </row>
    <row r="24" spans="1:6">
      <c r="A24" s="465" t="s">
        <v>269</v>
      </c>
      <c r="B24" s="466"/>
      <c r="C24" s="466"/>
      <c r="D24" s="466"/>
      <c r="E24" s="466"/>
      <c r="F24" s="466"/>
    </row>
    <row r="25" spans="1:6">
      <c r="A25" s="465" t="s">
        <v>270</v>
      </c>
      <c r="B25" s="466"/>
      <c r="C25" s="466"/>
      <c r="D25" s="466"/>
      <c r="E25" s="466"/>
      <c r="F25" s="466"/>
    </row>
    <row r="26" spans="1:6">
      <c r="A26" s="465" t="s">
        <v>271</v>
      </c>
      <c r="B26" s="466"/>
      <c r="C26" s="466"/>
      <c r="D26" s="466"/>
      <c r="E26" s="466"/>
      <c r="F26" s="466"/>
    </row>
    <row r="27" spans="1:6">
      <c r="A27" s="465" t="s">
        <v>272</v>
      </c>
      <c r="B27" s="466"/>
      <c r="C27" s="466"/>
      <c r="D27" s="466"/>
      <c r="E27" s="466"/>
      <c r="F27" s="466"/>
    </row>
    <row r="28" spans="1:6">
      <c r="A28" s="465" t="s">
        <v>273</v>
      </c>
      <c r="B28" s="466"/>
      <c r="C28" s="466"/>
      <c r="D28" s="466"/>
      <c r="E28" s="466"/>
      <c r="F28" s="466"/>
    </row>
    <row r="29" spans="1:6">
      <c r="A29" s="465" t="s">
        <v>274</v>
      </c>
      <c r="B29" s="466"/>
      <c r="C29" s="466"/>
      <c r="D29" s="466"/>
      <c r="E29" s="466"/>
      <c r="F29" s="466"/>
    </row>
    <row r="30" spans="1:6">
      <c r="A30" s="465" t="s">
        <v>275</v>
      </c>
      <c r="B30" s="466"/>
      <c r="C30" s="466"/>
      <c r="D30" s="466"/>
      <c r="E30" s="466"/>
      <c r="F30" s="466"/>
    </row>
    <row r="31" spans="1:6">
      <c r="A31" s="465" t="s">
        <v>276</v>
      </c>
      <c r="B31" s="466"/>
      <c r="C31" s="466"/>
      <c r="D31" s="466"/>
      <c r="E31" s="466"/>
      <c r="F31" s="466"/>
    </row>
    <row r="32" spans="1:6">
      <c r="A32" s="465" t="s">
        <v>277</v>
      </c>
      <c r="B32" s="466"/>
      <c r="C32" s="466"/>
      <c r="D32" s="466"/>
      <c r="E32" s="466"/>
      <c r="F32" s="466"/>
    </row>
    <row r="33" spans="1:6">
      <c r="A33" s="465" t="s">
        <v>278</v>
      </c>
      <c r="B33" s="466"/>
      <c r="C33" s="466"/>
      <c r="D33" s="466"/>
      <c r="E33" s="466"/>
      <c r="F33" s="466"/>
    </row>
    <row r="34" spans="1:6">
      <c r="A34" s="465" t="s">
        <v>279</v>
      </c>
      <c r="B34" s="466"/>
      <c r="C34" s="466"/>
      <c r="D34" s="466"/>
      <c r="E34" s="466"/>
      <c r="F34" s="466"/>
    </row>
    <row r="35" spans="1:6">
      <c r="A35" s="100" t="s">
        <v>195</v>
      </c>
    </row>
    <row r="36" spans="1:6">
      <c r="A36" s="10" t="s">
        <v>290</v>
      </c>
      <c r="B36" s="108"/>
      <c r="C36" s="108"/>
      <c r="D36" s="108"/>
      <c r="E36" s="108"/>
      <c r="F36" s="108"/>
    </row>
    <row r="37" spans="1:6">
      <c r="A37" s="10" t="s">
        <v>49</v>
      </c>
    </row>
    <row r="39" spans="1:6">
      <c r="A39" s="465"/>
      <c r="B39" s="466"/>
      <c r="C39" s="466"/>
      <c r="D39" s="466"/>
      <c r="E39" s="466"/>
      <c r="F39" s="466"/>
    </row>
    <row r="40" spans="1:6">
      <c r="A40" s="465"/>
      <c r="B40" s="466"/>
      <c r="C40" s="466"/>
      <c r="D40" s="466"/>
      <c r="E40" s="466"/>
      <c r="F40" s="466"/>
    </row>
    <row r="41" spans="1:6">
      <c r="A41" s="465"/>
      <c r="B41" s="466"/>
      <c r="C41" s="466"/>
      <c r="D41" s="466"/>
      <c r="E41" s="466"/>
      <c r="F41" s="466"/>
    </row>
  </sheetData>
  <sheetProtection algorithmName="SHA-512" hashValue="5ZGShPPojh1Oo2+6ICkfKsUNZGdEP6sLmYgYroV2aSKQpdcqUvgXo8uCR+YrTHS6kJg+mU6u4x2NElFgykIoQA==" saltValue="QkZGkhOctATIqPoSfoHCh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9" sqref="I9"/>
    </sheetView>
  </sheetViews>
  <sheetFormatPr baseColWidth="10" defaultColWidth="9.140625" defaultRowHeight="12.75"/>
  <cols>
    <col min="1" max="1" width="39" style="100" customWidth="1"/>
    <col min="2" max="2" width="19.42578125" style="100" bestFit="1" customWidth="1"/>
    <col min="3" max="3" width="18.42578125" style="100" bestFit="1" customWidth="1"/>
    <col min="4" max="4" width="15.140625" style="100" bestFit="1" customWidth="1"/>
    <col min="5"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4" ht="26.25" customHeight="1">
      <c r="A1" s="478" t="s">
        <v>284</v>
      </c>
      <c r="B1" s="479"/>
      <c r="C1" s="479"/>
      <c r="D1" s="479"/>
    </row>
    <row r="2" spans="1:4">
      <c r="A2" s="472" t="s">
        <v>280</v>
      </c>
      <c r="B2" s="473"/>
      <c r="C2" s="473"/>
      <c r="D2" s="473"/>
    </row>
    <row r="3" spans="1:4">
      <c r="B3" s="480" t="s">
        <v>640</v>
      </c>
      <c r="C3" s="480"/>
      <c r="D3" s="480"/>
    </row>
    <row r="4" spans="1:4" ht="16.5" customHeight="1">
      <c r="B4" s="256" t="s">
        <v>281</v>
      </c>
      <c r="C4" s="256" t="s">
        <v>282</v>
      </c>
      <c r="D4" s="256" t="s">
        <v>283</v>
      </c>
    </row>
    <row r="5" spans="1:4">
      <c r="A5" s="105" t="s">
        <v>255</v>
      </c>
      <c r="B5" s="269">
        <v>57.18</v>
      </c>
      <c r="C5" s="258">
        <v>42.08</v>
      </c>
      <c r="D5" s="259">
        <v>26.41</v>
      </c>
    </row>
    <row r="6" spans="1:4">
      <c r="A6" s="105" t="s">
        <v>256</v>
      </c>
      <c r="B6" s="270">
        <v>58.17</v>
      </c>
      <c r="C6" s="261">
        <v>43.17</v>
      </c>
      <c r="D6" s="262">
        <v>25.78</v>
      </c>
    </row>
    <row r="7" spans="1:4">
      <c r="A7" s="105" t="s">
        <v>257</v>
      </c>
      <c r="B7" s="270">
        <v>53.33</v>
      </c>
      <c r="C7" s="261">
        <v>41.01</v>
      </c>
      <c r="D7" s="262">
        <v>23.09</v>
      </c>
    </row>
    <row r="8" spans="1:4">
      <c r="A8" s="105" t="s">
        <v>258</v>
      </c>
      <c r="B8" s="270">
        <v>55.27</v>
      </c>
      <c r="C8" s="261">
        <v>41.62</v>
      </c>
      <c r="D8" s="262">
        <v>24.7</v>
      </c>
    </row>
    <row r="9" spans="1:4">
      <c r="A9" s="105" t="s">
        <v>259</v>
      </c>
      <c r="B9" s="270">
        <v>55.62</v>
      </c>
      <c r="C9" s="261">
        <v>41.71</v>
      </c>
      <c r="D9" s="262">
        <v>25</v>
      </c>
    </row>
    <row r="10" spans="1:4">
      <c r="A10" s="105" t="s">
        <v>260</v>
      </c>
      <c r="B10" s="270">
        <v>61.72</v>
      </c>
      <c r="C10" s="261">
        <v>45.28</v>
      </c>
      <c r="D10" s="262">
        <v>26.63</v>
      </c>
    </row>
    <row r="11" spans="1:4">
      <c r="A11" s="105" t="s">
        <v>261</v>
      </c>
      <c r="B11" s="270">
        <v>59.76</v>
      </c>
      <c r="C11" s="261">
        <v>45.93</v>
      </c>
      <c r="D11" s="262">
        <v>23.14</v>
      </c>
    </row>
    <row r="12" spans="1:4">
      <c r="A12" s="105" t="s">
        <v>262</v>
      </c>
      <c r="B12" s="270">
        <v>57.55</v>
      </c>
      <c r="C12" s="261">
        <v>43.32</v>
      </c>
      <c r="D12" s="262">
        <v>24.73</v>
      </c>
    </row>
    <row r="13" spans="1:4">
      <c r="A13" s="106" t="s">
        <v>286</v>
      </c>
      <c r="B13" s="260">
        <v>57.79</v>
      </c>
      <c r="C13" s="263">
        <v>43.1</v>
      </c>
      <c r="D13" s="264">
        <v>25.42</v>
      </c>
    </row>
    <row r="14" spans="1:4">
      <c r="A14" s="107" t="s">
        <v>287</v>
      </c>
      <c r="B14" s="271">
        <v>56.78</v>
      </c>
      <c r="C14" s="267">
        <v>42.57</v>
      </c>
      <c r="D14" s="268">
        <v>25.04</v>
      </c>
    </row>
    <row r="16" spans="1:4">
      <c r="A16" s="465" t="s">
        <v>244</v>
      </c>
      <c r="B16" s="466"/>
      <c r="C16" s="466"/>
      <c r="D16" s="466"/>
    </row>
    <row r="17" spans="1:4">
      <c r="A17" s="465" t="s">
        <v>263</v>
      </c>
      <c r="B17" s="466"/>
      <c r="C17" s="466"/>
      <c r="D17" s="466"/>
    </row>
    <row r="18" spans="1:4">
      <c r="A18" s="465" t="s">
        <v>264</v>
      </c>
      <c r="B18" s="466"/>
      <c r="C18" s="466"/>
      <c r="D18" s="466"/>
    </row>
    <row r="19" spans="1:4">
      <c r="A19" s="465" t="s">
        <v>265</v>
      </c>
      <c r="B19" s="466"/>
      <c r="C19" s="466"/>
      <c r="D19" s="466"/>
    </row>
    <row r="20" spans="1:4">
      <c r="A20" s="465" t="s">
        <v>266</v>
      </c>
      <c r="B20" s="466"/>
      <c r="C20" s="466"/>
      <c r="D20" s="466"/>
    </row>
    <row r="21" spans="1:4">
      <c r="A21" s="465" t="s">
        <v>267</v>
      </c>
      <c r="B21" s="466"/>
      <c r="C21" s="466"/>
      <c r="D21" s="466"/>
    </row>
    <row r="22" spans="1:4">
      <c r="A22" s="465" t="s">
        <v>268</v>
      </c>
      <c r="B22" s="466"/>
      <c r="C22" s="466"/>
      <c r="D22" s="466"/>
    </row>
    <row r="23" spans="1:4">
      <c r="A23" s="465" t="s">
        <v>269</v>
      </c>
      <c r="B23" s="466"/>
      <c r="C23" s="466"/>
      <c r="D23" s="466"/>
    </row>
    <row r="24" spans="1:4">
      <c r="A24" s="465" t="s">
        <v>270</v>
      </c>
      <c r="B24" s="466"/>
      <c r="C24" s="466"/>
      <c r="D24" s="466"/>
    </row>
    <row r="25" spans="1:4">
      <c r="A25" s="465" t="s">
        <v>271</v>
      </c>
      <c r="B25" s="466"/>
      <c r="C25" s="466"/>
      <c r="D25" s="466"/>
    </row>
    <row r="26" spans="1:4">
      <c r="A26" s="465" t="s">
        <v>272</v>
      </c>
      <c r="B26" s="466"/>
      <c r="C26" s="466"/>
      <c r="D26" s="466"/>
    </row>
    <row r="27" spans="1:4">
      <c r="A27" s="465" t="s">
        <v>273</v>
      </c>
      <c r="B27" s="466"/>
      <c r="C27" s="466"/>
      <c r="D27" s="466"/>
    </row>
    <row r="28" spans="1:4">
      <c r="A28" s="465" t="s">
        <v>274</v>
      </c>
      <c r="B28" s="466"/>
      <c r="C28" s="466"/>
      <c r="D28" s="466"/>
    </row>
    <row r="29" spans="1:4">
      <c r="A29" s="465" t="s">
        <v>275</v>
      </c>
      <c r="B29" s="466"/>
      <c r="C29" s="466"/>
      <c r="D29" s="466"/>
    </row>
    <row r="30" spans="1:4">
      <c r="A30" s="465" t="s">
        <v>276</v>
      </c>
      <c r="B30" s="466"/>
      <c r="C30" s="466"/>
      <c r="D30" s="466"/>
    </row>
    <row r="31" spans="1:4">
      <c r="A31" s="465" t="s">
        <v>277</v>
      </c>
      <c r="B31" s="466"/>
      <c r="C31" s="466"/>
      <c r="D31" s="466"/>
    </row>
    <row r="32" spans="1:4">
      <c r="A32" s="465" t="s">
        <v>278</v>
      </c>
      <c r="B32" s="466"/>
      <c r="C32" s="466"/>
      <c r="D32" s="466"/>
    </row>
    <row r="33" spans="1:4">
      <c r="A33" s="465" t="s">
        <v>279</v>
      </c>
      <c r="B33" s="466"/>
      <c r="C33" s="466"/>
      <c r="D33" s="466"/>
    </row>
    <row r="34" spans="1:4">
      <c r="A34" s="100" t="s">
        <v>195</v>
      </c>
    </row>
    <row r="35" spans="1:4">
      <c r="A35" s="10" t="s">
        <v>290</v>
      </c>
    </row>
    <row r="36" spans="1:4">
      <c r="A36" s="10" t="s">
        <v>49</v>
      </c>
      <c r="B36" s="109"/>
      <c r="C36" s="109"/>
      <c r="D36" s="109"/>
    </row>
    <row r="38" spans="1:4">
      <c r="A38" s="465"/>
      <c r="B38" s="466"/>
      <c r="C38" s="466"/>
      <c r="D38" s="466"/>
    </row>
    <row r="41" spans="1:4">
      <c r="A41" s="465"/>
      <c r="B41" s="466"/>
      <c r="C41" s="466"/>
      <c r="D41" s="466"/>
    </row>
    <row r="42" spans="1:4">
      <c r="A42" s="465"/>
      <c r="B42" s="466"/>
      <c r="C42" s="466"/>
      <c r="D42" s="466"/>
    </row>
    <row r="43" spans="1:4">
      <c r="A43" s="465"/>
      <c r="B43" s="466"/>
      <c r="C43" s="466"/>
      <c r="D43" s="466"/>
    </row>
  </sheetData>
  <sheetProtection algorithmName="SHA-512" hashValue="FSeZiFIMrRysHsVN7ZF0rQp2C1ktbb2oSKeTMcisBGFGvSKYYfXaAfNyFio15YIaTl3W/UO7HhoCjQP4qGwoCA==" saltValue="CboSMcpojYG2J6QwL0xOmw=="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01" t="s">
        <v>458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sheetProtection algorithmName="SHA-512" hashValue="isuyE4/O5bwj2F+HwUpxx6qeQubQML0FZWB4kIoqERFBCTUNrkUuJQdCnx6omFpyFBu5/kawesjTlLAZVpat2A==" saltValue="dP0HYuGt079yQnzYwTUs7A=="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I35" sqref="I35"/>
    </sheetView>
  </sheetViews>
  <sheetFormatPr baseColWidth="10" defaultRowHeight="15"/>
  <cols>
    <col min="1" max="1" width="18.7109375" style="382" customWidth="1"/>
    <col min="2" max="2" width="13" style="382" customWidth="1"/>
    <col min="3" max="3" width="13.5703125" style="382" bestFit="1" customWidth="1"/>
    <col min="4" max="7" width="11.42578125" style="382"/>
    <col min="8" max="8" width="12" style="382" customWidth="1"/>
    <col min="9" max="9" width="12.85546875" style="382" customWidth="1"/>
    <col min="10" max="10" width="11.42578125" style="382"/>
  </cols>
  <sheetData>
    <row r="1" spans="1:10">
      <c r="A1" s="402" t="s">
        <v>452</v>
      </c>
      <c r="B1" s="402"/>
      <c r="C1" s="402"/>
      <c r="D1" s="402"/>
      <c r="E1" s="402"/>
      <c r="F1" s="402"/>
      <c r="G1" s="402"/>
      <c r="H1" s="402"/>
      <c r="I1" s="402"/>
      <c r="J1" s="402"/>
    </row>
    <row r="2" spans="1:10">
      <c r="A2" s="357"/>
      <c r="B2" s="11" t="s">
        <v>669</v>
      </c>
      <c r="C2" s="357"/>
      <c r="D2" s="357"/>
      <c r="E2" s="357"/>
      <c r="F2" s="357"/>
      <c r="G2" s="357"/>
      <c r="H2" s="357"/>
      <c r="I2" s="357"/>
      <c r="J2" s="357"/>
    </row>
    <row r="3" spans="1:10">
      <c r="A3" s="393"/>
      <c r="B3" s="357"/>
      <c r="C3" s="357"/>
      <c r="D3" s="357"/>
      <c r="E3" s="357"/>
      <c r="F3" s="357"/>
      <c r="G3" s="357"/>
      <c r="H3" s="357"/>
      <c r="I3" s="357"/>
      <c r="J3" s="357"/>
    </row>
    <row r="4" spans="1:10">
      <c r="A4" s="376"/>
      <c r="B4" s="357"/>
      <c r="C4" s="357"/>
      <c r="D4" s="357"/>
      <c r="E4" s="357"/>
      <c r="F4" s="357"/>
      <c r="G4" s="357"/>
      <c r="H4" s="357"/>
      <c r="I4" s="357"/>
      <c r="J4" s="357"/>
    </row>
    <row r="5" spans="1:10">
      <c r="A5" s="358" t="s">
        <v>52</v>
      </c>
      <c r="B5" s="357"/>
      <c r="C5" s="359" t="s">
        <v>670</v>
      </c>
      <c r="D5" s="359"/>
      <c r="E5" s="357"/>
      <c r="F5" s="359" t="s">
        <v>53</v>
      </c>
      <c r="G5" s="360"/>
      <c r="H5" s="357"/>
      <c r="I5" s="359" t="s">
        <v>670</v>
      </c>
      <c r="J5" s="359"/>
    </row>
    <row r="6" spans="1:10">
      <c r="A6" s="357"/>
      <c r="B6" s="357"/>
      <c r="C6" s="361" t="s">
        <v>54</v>
      </c>
      <c r="D6" s="357"/>
      <c r="E6" s="357"/>
      <c r="F6" s="357"/>
      <c r="G6" s="357"/>
      <c r="H6" s="357"/>
      <c r="I6" s="361" t="s">
        <v>54</v>
      </c>
      <c r="J6" s="357"/>
    </row>
    <row r="7" spans="1:10">
      <c r="A7" s="361" t="s">
        <v>54</v>
      </c>
      <c r="B7" s="359" t="s">
        <v>55</v>
      </c>
      <c r="C7" s="362" t="s">
        <v>56</v>
      </c>
      <c r="D7" s="363"/>
      <c r="E7" s="357"/>
      <c r="F7" s="361" t="s">
        <v>54</v>
      </c>
      <c r="G7" s="357"/>
      <c r="H7" s="359" t="s">
        <v>55</v>
      </c>
      <c r="I7" s="362" t="s">
        <v>56</v>
      </c>
      <c r="J7" s="363"/>
    </row>
    <row r="8" spans="1:10">
      <c r="A8" s="357"/>
      <c r="B8" s="364" t="s">
        <v>57</v>
      </c>
      <c r="C8" s="362" t="s">
        <v>58</v>
      </c>
      <c r="D8" s="364" t="s">
        <v>59</v>
      </c>
      <c r="E8" s="357"/>
      <c r="F8" s="357"/>
      <c r="G8" s="357"/>
      <c r="H8" s="364" t="s">
        <v>57</v>
      </c>
      <c r="I8" s="362" t="s">
        <v>58</v>
      </c>
      <c r="J8" s="364" t="s">
        <v>59</v>
      </c>
    </row>
    <row r="9" spans="1:10">
      <c r="A9" s="357"/>
      <c r="B9" s="365"/>
      <c r="C9" s="357"/>
      <c r="D9" s="357"/>
      <c r="E9" s="357"/>
      <c r="F9" s="357"/>
      <c r="G9" s="357"/>
      <c r="H9" s="357"/>
      <c r="I9" s="357"/>
      <c r="J9" s="357"/>
    </row>
    <row r="10" spans="1:10">
      <c r="A10" s="366" t="s">
        <v>60</v>
      </c>
      <c r="B10" s="371">
        <v>96722</v>
      </c>
      <c r="C10" s="371">
        <v>331871</v>
      </c>
      <c r="D10" s="395">
        <v>-0.70855543268318111</v>
      </c>
      <c r="E10" s="357"/>
      <c r="F10" s="367"/>
      <c r="G10" s="366" t="s">
        <v>61</v>
      </c>
      <c r="H10" s="371">
        <v>8077</v>
      </c>
      <c r="I10" s="371">
        <v>17344</v>
      </c>
      <c r="J10" s="395">
        <v>-0.53430581180811809</v>
      </c>
    </row>
    <row r="11" spans="1:10">
      <c r="A11" s="366" t="s">
        <v>62</v>
      </c>
      <c r="B11" s="371">
        <v>398061</v>
      </c>
      <c r="C11" s="371">
        <v>2230741</v>
      </c>
      <c r="D11" s="395">
        <v>-0.821556603837021</v>
      </c>
      <c r="E11" s="357" t="s">
        <v>54</v>
      </c>
      <c r="F11" s="365" t="s">
        <v>63</v>
      </c>
      <c r="G11" s="366" t="s">
        <v>64</v>
      </c>
      <c r="H11" s="371">
        <v>15423</v>
      </c>
      <c r="I11" s="371">
        <v>45016</v>
      </c>
      <c r="J11" s="395">
        <v>-0.6573884840945442</v>
      </c>
    </row>
    <row r="12" spans="1:10">
      <c r="A12" s="366" t="s">
        <v>65</v>
      </c>
      <c r="B12" s="377">
        <v>29.19</v>
      </c>
      <c r="C12" s="377">
        <v>73.94</v>
      </c>
      <c r="D12" s="372">
        <v>-44.75</v>
      </c>
      <c r="E12" s="357"/>
      <c r="F12" s="367"/>
      <c r="G12" s="366" t="s">
        <v>65</v>
      </c>
      <c r="H12" s="377">
        <v>35.19</v>
      </c>
      <c r="I12" s="377">
        <v>35.03</v>
      </c>
      <c r="J12" s="372">
        <v>0.15999999999999659</v>
      </c>
    </row>
    <row r="13" spans="1:10">
      <c r="A13" s="366" t="s">
        <v>66</v>
      </c>
      <c r="B13" s="377">
        <v>4.12</v>
      </c>
      <c r="C13" s="377">
        <v>6.72</v>
      </c>
      <c r="D13" s="372">
        <v>-2.5999999999999996</v>
      </c>
      <c r="E13" s="357"/>
      <c r="F13" s="378"/>
      <c r="G13" s="368" t="s">
        <v>633</v>
      </c>
      <c r="H13" s="379">
        <v>1.9094961000371424</v>
      </c>
      <c r="I13" s="379">
        <v>2.5954797047970479</v>
      </c>
      <c r="J13" s="380">
        <v>-0.6859836047599055</v>
      </c>
    </row>
    <row r="14" spans="1:10">
      <c r="A14" s="366"/>
      <c r="B14" s="357"/>
      <c r="C14" s="357"/>
      <c r="D14" s="372"/>
      <c r="E14" s="357" t="s">
        <v>54</v>
      </c>
      <c r="F14" s="367"/>
      <c r="G14" s="366" t="s">
        <v>61</v>
      </c>
      <c r="H14" s="371">
        <v>1713</v>
      </c>
      <c r="I14" s="371">
        <v>7997</v>
      </c>
      <c r="J14" s="395">
        <v>-0.78579467300237593</v>
      </c>
    </row>
    <row r="15" spans="1:10">
      <c r="A15" s="366" t="s">
        <v>67</v>
      </c>
      <c r="B15" s="371">
        <v>31860</v>
      </c>
      <c r="C15" s="371">
        <v>155223</v>
      </c>
      <c r="D15" s="395">
        <v>-0.79474691250652285</v>
      </c>
      <c r="E15" s="357" t="s">
        <v>54</v>
      </c>
      <c r="F15" s="365" t="s">
        <v>68</v>
      </c>
      <c r="G15" s="366" t="s">
        <v>64</v>
      </c>
      <c r="H15" s="371">
        <v>3626</v>
      </c>
      <c r="I15" s="371">
        <v>26597</v>
      </c>
      <c r="J15" s="395">
        <v>-0.86366883483099599</v>
      </c>
    </row>
    <row r="16" spans="1:10">
      <c r="A16" s="366" t="s">
        <v>62</v>
      </c>
      <c r="B16" s="371">
        <v>136682</v>
      </c>
      <c r="C16" s="371">
        <v>1258665</v>
      </c>
      <c r="D16" s="395">
        <v>-0.89140716552855603</v>
      </c>
      <c r="E16" s="357" t="s">
        <v>54</v>
      </c>
      <c r="F16" s="365"/>
      <c r="G16" s="366" t="s">
        <v>65</v>
      </c>
      <c r="H16" s="377">
        <v>34.93</v>
      </c>
      <c r="I16" s="377">
        <v>37.79</v>
      </c>
      <c r="J16" s="372">
        <v>-2.8599999999999994</v>
      </c>
    </row>
    <row r="17" spans="1:10">
      <c r="A17" s="366" t="s">
        <v>65</v>
      </c>
      <c r="B17" s="377">
        <v>20.37</v>
      </c>
      <c r="C17" s="377">
        <v>54.69</v>
      </c>
      <c r="D17" s="372">
        <v>-34.319999999999993</v>
      </c>
      <c r="E17" s="357" t="s">
        <v>54</v>
      </c>
      <c r="F17" s="378"/>
      <c r="G17" s="368" t="s">
        <v>633</v>
      </c>
      <c r="H17" s="379">
        <v>2.1167542323409223</v>
      </c>
      <c r="I17" s="379">
        <v>3.3258722020757783</v>
      </c>
      <c r="J17" s="380">
        <v>-1.209117969734856</v>
      </c>
    </row>
    <row r="18" spans="1:10">
      <c r="A18" s="366" t="s">
        <v>66</v>
      </c>
      <c r="B18" s="377">
        <v>4.29</v>
      </c>
      <c r="C18" s="377">
        <v>8.11</v>
      </c>
      <c r="D18" s="372">
        <v>-3.8199999999999994</v>
      </c>
      <c r="E18" s="357" t="s">
        <v>54</v>
      </c>
      <c r="F18" s="365"/>
      <c r="G18" s="366" t="s">
        <v>61</v>
      </c>
      <c r="H18" s="371">
        <v>31322</v>
      </c>
      <c r="I18" s="371">
        <v>98632</v>
      </c>
      <c r="J18" s="395">
        <v>-0.6824357206586098</v>
      </c>
    </row>
    <row r="19" spans="1:10">
      <c r="A19" s="366"/>
      <c r="B19" s="357"/>
      <c r="C19" s="357"/>
      <c r="D19" s="372"/>
      <c r="E19" s="357"/>
      <c r="F19" s="365" t="s">
        <v>69</v>
      </c>
      <c r="G19" s="366" t="s">
        <v>64</v>
      </c>
      <c r="H19" s="371">
        <v>121498</v>
      </c>
      <c r="I19" s="371">
        <v>628874</v>
      </c>
      <c r="J19" s="395">
        <v>-0.8068007263776209</v>
      </c>
    </row>
    <row r="20" spans="1:10">
      <c r="A20" s="366" t="s">
        <v>70</v>
      </c>
      <c r="B20" s="371">
        <v>128582</v>
      </c>
      <c r="C20" s="371">
        <v>487094</v>
      </c>
      <c r="D20" s="395">
        <v>-0.73602220515957906</v>
      </c>
      <c r="E20" s="357"/>
      <c r="F20" s="365" t="s">
        <v>54</v>
      </c>
      <c r="G20" s="366" t="s">
        <v>65</v>
      </c>
      <c r="H20" s="377">
        <v>34.17</v>
      </c>
      <c r="I20" s="377">
        <v>66.290000000000006</v>
      </c>
      <c r="J20" s="372">
        <v>-32.120000000000005</v>
      </c>
    </row>
    <row r="21" spans="1:10">
      <c r="A21" s="366" t="s">
        <v>62</v>
      </c>
      <c r="B21" s="371">
        <v>534743</v>
      </c>
      <c r="C21" s="371">
        <v>3489406</v>
      </c>
      <c r="D21" s="395">
        <v>-0.84675242720394239</v>
      </c>
      <c r="E21" s="357"/>
      <c r="F21" s="378"/>
      <c r="G21" s="368" t="s">
        <v>633</v>
      </c>
      <c r="H21" s="379">
        <v>3.8789987867952238</v>
      </c>
      <c r="I21" s="379">
        <v>6.3759631762511155</v>
      </c>
      <c r="J21" s="380">
        <v>-2.4969643894558917</v>
      </c>
    </row>
    <row r="22" spans="1:10">
      <c r="A22" s="366" t="s">
        <v>65</v>
      </c>
      <c r="B22" s="377">
        <v>26.28</v>
      </c>
      <c r="C22" s="377">
        <v>65.61</v>
      </c>
      <c r="D22" s="372">
        <v>-39.33</v>
      </c>
      <c r="E22" s="357"/>
      <c r="F22" s="365"/>
      <c r="G22" s="366" t="s">
        <v>61</v>
      </c>
      <c r="H22" s="371">
        <v>87470</v>
      </c>
      <c r="I22" s="371">
        <v>363121</v>
      </c>
      <c r="J22" s="395">
        <v>-0.75911610730307533</v>
      </c>
    </row>
    <row r="23" spans="1:10">
      <c r="A23" s="366" t="s">
        <v>66</v>
      </c>
      <c r="B23" s="377">
        <v>4.16</v>
      </c>
      <c r="C23" s="377">
        <v>7.16</v>
      </c>
      <c r="D23" s="372">
        <v>-3</v>
      </c>
      <c r="E23" s="357" t="s">
        <v>54</v>
      </c>
      <c r="F23" s="365" t="s">
        <v>71</v>
      </c>
      <c r="G23" s="366" t="s">
        <v>64</v>
      </c>
      <c r="H23" s="371">
        <v>394196</v>
      </c>
      <c r="I23" s="371">
        <v>2788919</v>
      </c>
      <c r="J23" s="395">
        <v>-0.85865634677808855</v>
      </c>
    </row>
    <row r="24" spans="1:10">
      <c r="A24" s="357"/>
      <c r="B24" s="357"/>
      <c r="C24" s="357"/>
      <c r="D24" s="357"/>
      <c r="E24" s="357"/>
      <c r="F24" s="365"/>
      <c r="G24" s="366" t="s">
        <v>65</v>
      </c>
      <c r="H24" s="377">
        <v>24.26</v>
      </c>
      <c r="I24" s="377">
        <v>66.87</v>
      </c>
      <c r="J24" s="372">
        <v>-42.61</v>
      </c>
    </row>
    <row r="25" spans="1:10">
      <c r="A25" s="357"/>
      <c r="B25" s="357"/>
      <c r="C25" s="357"/>
      <c r="D25" s="357"/>
      <c r="E25" s="357"/>
      <c r="F25" s="357"/>
      <c r="G25" s="369" t="s">
        <v>633</v>
      </c>
      <c r="H25" s="377">
        <v>4.5066422773522348</v>
      </c>
      <c r="I25" s="377">
        <v>7.680412314352516</v>
      </c>
      <c r="J25" s="372">
        <v>-3.1737700370002813</v>
      </c>
    </row>
    <row r="26" spans="1:10">
      <c r="A26" s="370" t="s">
        <v>72</v>
      </c>
      <c r="B26" s="370"/>
      <c r="C26" s="357"/>
      <c r="D26" s="357"/>
      <c r="E26" s="357"/>
      <c r="F26" s="361" t="s">
        <v>54</v>
      </c>
      <c r="G26" s="357"/>
      <c r="H26" s="357"/>
      <c r="I26" s="357"/>
      <c r="J26" s="357"/>
    </row>
    <row r="27" spans="1:10">
      <c r="A27" s="357"/>
      <c r="B27" s="361" t="s">
        <v>54</v>
      </c>
      <c r="C27" s="361" t="s">
        <v>54</v>
      </c>
      <c r="D27" s="357"/>
      <c r="E27" s="357"/>
      <c r="F27" s="392"/>
      <c r="G27" s="392"/>
      <c r="H27" s="392"/>
      <c r="I27" s="392"/>
      <c r="J27" s="392"/>
    </row>
    <row r="28" spans="1:10">
      <c r="A28" s="357"/>
      <c r="B28" s="359" t="s">
        <v>55</v>
      </c>
      <c r="C28" s="362" t="s">
        <v>56</v>
      </c>
      <c r="D28" s="363" t="s">
        <v>73</v>
      </c>
      <c r="E28" s="357"/>
      <c r="F28" s="392"/>
      <c r="G28" s="392"/>
      <c r="H28" s="392"/>
      <c r="I28" s="392"/>
      <c r="J28" s="392"/>
    </row>
    <row r="29" spans="1:10">
      <c r="A29" s="361" t="s">
        <v>54</v>
      </c>
      <c r="B29" s="364" t="s">
        <v>57</v>
      </c>
      <c r="C29" s="362" t="s">
        <v>58</v>
      </c>
      <c r="D29" s="364" t="s">
        <v>59</v>
      </c>
      <c r="E29" s="357"/>
      <c r="F29" s="392"/>
      <c r="G29" s="392"/>
      <c r="H29" s="392"/>
      <c r="I29" s="392"/>
      <c r="J29" s="392"/>
    </row>
    <row r="30" spans="1:10">
      <c r="A30" s="365"/>
      <c r="B30" s="357"/>
      <c r="C30" s="357"/>
      <c r="D30" s="357"/>
      <c r="E30" s="357"/>
      <c r="F30" s="392"/>
      <c r="G30" s="392"/>
      <c r="H30" s="392"/>
      <c r="I30" s="392"/>
      <c r="J30" s="392"/>
    </row>
    <row r="31" spans="1:10">
      <c r="A31" s="366" t="s">
        <v>74</v>
      </c>
      <c r="B31" s="371">
        <v>92564</v>
      </c>
      <c r="C31" s="371">
        <v>139334</v>
      </c>
      <c r="D31" s="372">
        <v>-33.566825039114647</v>
      </c>
      <c r="E31" s="357"/>
      <c r="F31" s="392"/>
      <c r="G31" s="392"/>
      <c r="H31" s="392"/>
      <c r="I31" s="392"/>
      <c r="J31" s="392"/>
    </row>
    <row r="32" spans="1:10">
      <c r="A32" s="366" t="s">
        <v>75</v>
      </c>
      <c r="B32" s="371">
        <v>10203</v>
      </c>
      <c r="C32" s="371">
        <v>180505</v>
      </c>
      <c r="D32" s="372">
        <v>-94.347524999307495</v>
      </c>
      <c r="E32" s="357"/>
      <c r="F32" s="392"/>
      <c r="G32" s="392"/>
      <c r="H32" s="392"/>
      <c r="I32" s="392"/>
      <c r="J32" s="392"/>
    </row>
    <row r="33" spans="1:11">
      <c r="A33" s="366" t="s">
        <v>76</v>
      </c>
      <c r="B33" s="371">
        <v>1940</v>
      </c>
      <c r="C33" s="371">
        <v>44363</v>
      </c>
      <c r="D33" s="372">
        <v>-95.626986452674529</v>
      </c>
      <c r="E33" s="357"/>
      <c r="F33" s="392"/>
      <c r="G33" s="392"/>
      <c r="H33" s="392"/>
      <c r="I33" s="392"/>
      <c r="J33" s="392"/>
    </row>
    <row r="34" spans="1:11">
      <c r="A34" s="366" t="s">
        <v>77</v>
      </c>
      <c r="B34" s="371">
        <v>8265</v>
      </c>
      <c r="C34" s="371">
        <v>11416</v>
      </c>
      <c r="D34" s="372">
        <v>-27.601611772950246</v>
      </c>
      <c r="E34" s="357"/>
      <c r="F34" s="392"/>
      <c r="G34" s="392"/>
      <c r="H34" s="392"/>
      <c r="I34" s="392"/>
      <c r="J34" s="392"/>
    </row>
    <row r="35" spans="1:11">
      <c r="A35" s="366" t="s">
        <v>78</v>
      </c>
      <c r="B35" s="371">
        <v>2029</v>
      </c>
      <c r="C35" s="371">
        <v>14587</v>
      </c>
      <c r="D35" s="372">
        <v>-86.090354425173103</v>
      </c>
      <c r="E35" s="357"/>
      <c r="F35" s="392"/>
      <c r="G35" s="392"/>
      <c r="H35" s="392"/>
      <c r="I35" s="392"/>
      <c r="J35" s="392"/>
    </row>
    <row r="36" spans="1:11">
      <c r="A36" s="366" t="s">
        <v>79</v>
      </c>
      <c r="B36" s="371">
        <v>2226</v>
      </c>
      <c r="C36" s="371">
        <v>11402</v>
      </c>
      <c r="D36" s="372">
        <v>-80.477109279073844</v>
      </c>
      <c r="E36" s="357"/>
      <c r="F36" s="392"/>
      <c r="G36" s="392"/>
      <c r="H36" s="392"/>
      <c r="I36" s="392"/>
      <c r="J36" s="392"/>
    </row>
    <row r="37" spans="1:11">
      <c r="A37" s="366" t="s">
        <v>80</v>
      </c>
      <c r="B37" s="371">
        <v>194</v>
      </c>
      <c r="C37" s="371">
        <v>6769</v>
      </c>
      <c r="D37" s="372">
        <v>-97.133993204313782</v>
      </c>
      <c r="E37" s="357"/>
      <c r="F37" s="357"/>
      <c r="G37" s="373"/>
      <c r="H37" s="394"/>
      <c r="I37" s="357"/>
      <c r="J37" s="357"/>
    </row>
    <row r="38" spans="1:11" ht="26.25">
      <c r="A38" s="375" t="s">
        <v>81</v>
      </c>
      <c r="B38" s="374">
        <v>2014</v>
      </c>
      <c r="C38" s="374">
        <v>23005</v>
      </c>
      <c r="D38" s="372">
        <v>-91.245381438817645</v>
      </c>
      <c r="E38" s="357"/>
      <c r="F38" s="357"/>
      <c r="G38" s="357"/>
      <c r="H38" s="357"/>
      <c r="I38" s="357"/>
      <c r="J38" s="357"/>
    </row>
    <row r="39" spans="1:11" s="354" customFormat="1">
      <c r="A39" s="375"/>
      <c r="B39" s="374"/>
      <c r="C39" s="374"/>
      <c r="D39" s="372"/>
      <c r="E39" s="357"/>
      <c r="F39" s="357"/>
      <c r="G39" s="357"/>
      <c r="H39" s="357"/>
      <c r="I39" s="357"/>
      <c r="J39" s="357"/>
    </row>
    <row r="40" spans="1:11" s="354" customFormat="1">
      <c r="A40" s="375"/>
      <c r="B40" s="374"/>
      <c r="C40" s="374"/>
      <c r="D40" s="372"/>
      <c r="E40" s="357"/>
      <c r="F40" s="357"/>
      <c r="G40" s="357"/>
      <c r="H40" s="357"/>
      <c r="I40" s="357"/>
      <c r="J40" s="357"/>
    </row>
    <row r="41" spans="1:11">
      <c r="A41" s="381"/>
      <c r="B41" s="403" t="s">
        <v>635</v>
      </c>
      <c r="C41" s="403"/>
      <c r="D41" s="403"/>
      <c r="E41" s="403"/>
      <c r="F41" s="403"/>
      <c r="G41" s="403"/>
      <c r="H41" s="403"/>
      <c r="I41" s="403"/>
      <c r="J41" s="403"/>
      <c r="K41" s="403"/>
    </row>
    <row r="42" spans="1:11">
      <c r="B42" s="403"/>
      <c r="C42" s="403"/>
      <c r="D42" s="403"/>
      <c r="E42" s="403"/>
      <c r="F42" s="403"/>
      <c r="G42" s="403"/>
      <c r="H42" s="403"/>
      <c r="I42" s="403"/>
      <c r="J42" s="403"/>
      <c r="K42" s="403"/>
    </row>
    <row r="43" spans="1:11">
      <c r="B43" s="403"/>
      <c r="C43" s="403"/>
      <c r="D43" s="403"/>
      <c r="E43" s="403"/>
      <c r="F43" s="403"/>
      <c r="G43" s="403"/>
      <c r="H43" s="403"/>
      <c r="I43" s="403"/>
      <c r="J43" s="403"/>
      <c r="K43" s="403"/>
    </row>
    <row r="44" spans="1:11">
      <c r="B44" s="17" t="s">
        <v>46</v>
      </c>
      <c r="C44" s="17" t="s">
        <v>48</v>
      </c>
    </row>
    <row r="45" spans="1:11">
      <c r="B45" s="17" t="s">
        <v>47</v>
      </c>
      <c r="C45" s="17" t="s">
        <v>48</v>
      </c>
    </row>
  </sheetData>
  <sheetProtection algorithmName="SHA-512" hashValue="YSrAYtBKTiAygxIxbPugKJl/lN77RIxW4mcfAyM0sVHh2U30hyf3jbN5nWl3fgFzeTUDsKfvqRiTLjv2fagyjw==" saltValue="y4SQBzWwLR1H0wTJV5eQiw=="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80" zoomScaleNormal="80" workbookViewId="0">
      <selection activeCell="N19" sqref="N19"/>
    </sheetView>
  </sheetViews>
  <sheetFormatPr baseColWidth="10" defaultRowHeight="15"/>
  <cols>
    <col min="1" max="1" width="14.42578125" customWidth="1"/>
    <col min="2" max="2" width="11.7109375" customWidth="1"/>
    <col min="3" max="12" width="12.7109375" customWidth="1"/>
    <col min="15" max="16" width="11.42578125" customWidth="1"/>
  </cols>
  <sheetData>
    <row r="1" spans="1:20">
      <c r="A1" s="404" t="s">
        <v>453</v>
      </c>
      <c r="B1" s="404"/>
      <c r="C1" s="404"/>
      <c r="D1" s="404"/>
      <c r="E1" s="404"/>
      <c r="F1" s="404"/>
      <c r="G1" s="404"/>
      <c r="H1" s="404"/>
      <c r="I1" s="404"/>
      <c r="J1" s="404"/>
      <c r="K1" s="404"/>
      <c r="L1" s="404"/>
      <c r="M1" s="404"/>
    </row>
    <row r="2" spans="1:20" ht="15" customHeight="1">
      <c r="A2" s="94"/>
      <c r="B2" s="405" t="s">
        <v>70</v>
      </c>
      <c r="C2" s="405"/>
      <c r="D2" s="405"/>
      <c r="E2" s="405" t="s">
        <v>62</v>
      </c>
      <c r="F2" s="405"/>
      <c r="G2" s="405"/>
      <c r="H2" s="405" t="s">
        <v>82</v>
      </c>
      <c r="I2" s="405"/>
      <c r="J2" s="405"/>
      <c r="K2" s="405" t="s">
        <v>66</v>
      </c>
      <c r="L2" s="405"/>
      <c r="M2" s="405"/>
    </row>
    <row r="3" spans="1:20" ht="15" customHeight="1">
      <c r="A3" s="94" t="s">
        <v>55</v>
      </c>
      <c r="B3" s="95">
        <v>2019</v>
      </c>
      <c r="C3" s="13">
        <v>2020</v>
      </c>
      <c r="D3" s="14" t="s">
        <v>193</v>
      </c>
      <c r="E3" s="95">
        <v>2019</v>
      </c>
      <c r="F3" s="13">
        <v>2020</v>
      </c>
      <c r="G3" s="14" t="s">
        <v>193</v>
      </c>
      <c r="H3" s="95">
        <v>2019</v>
      </c>
      <c r="I3" s="13">
        <v>2020</v>
      </c>
      <c r="J3" s="14" t="s">
        <v>291</v>
      </c>
      <c r="K3" s="95">
        <v>2019</v>
      </c>
      <c r="L3" s="13">
        <v>2020</v>
      </c>
      <c r="M3" s="14" t="s">
        <v>291</v>
      </c>
      <c r="O3" s="399" t="s">
        <v>634</v>
      </c>
      <c r="P3" s="399"/>
      <c r="Q3" s="399"/>
      <c r="R3" s="399"/>
      <c r="S3" s="399"/>
      <c r="T3" s="297"/>
    </row>
    <row r="4" spans="1:20">
      <c r="A4" s="96" t="s">
        <v>83</v>
      </c>
      <c r="B4" s="200">
        <v>459753</v>
      </c>
      <c r="C4" s="110">
        <v>456593</v>
      </c>
      <c r="D4" s="201">
        <f>((C4-B4)/B4)*100</f>
        <v>-0.68732558569492741</v>
      </c>
      <c r="E4" s="200">
        <v>3674434</v>
      </c>
      <c r="F4" s="110">
        <v>3671749</v>
      </c>
      <c r="G4" s="201">
        <f>((F4-E4)/E4)*100</f>
        <v>-7.3072478645690733E-2</v>
      </c>
      <c r="H4" s="202">
        <v>67.319999999999993</v>
      </c>
      <c r="I4" s="111">
        <v>66.47</v>
      </c>
      <c r="J4" s="201">
        <f>I4-H4</f>
        <v>-0.84999999999999432</v>
      </c>
      <c r="K4" s="202">
        <v>7.99</v>
      </c>
      <c r="L4" s="111">
        <v>8.0399999999999991</v>
      </c>
      <c r="M4" s="202">
        <f>L4-K4</f>
        <v>4.9999999999998934E-2</v>
      </c>
      <c r="N4" s="297"/>
      <c r="O4" s="399"/>
      <c r="P4" s="399"/>
      <c r="Q4" s="399"/>
      <c r="R4" s="399"/>
      <c r="S4" s="399"/>
      <c r="T4" s="297"/>
    </row>
    <row r="5" spans="1:20">
      <c r="A5" s="96" t="s">
        <v>84</v>
      </c>
      <c r="B5" s="203">
        <v>455213</v>
      </c>
      <c r="C5" s="200">
        <v>480425</v>
      </c>
      <c r="D5" s="201">
        <f>((C5-B5)/B5)*100</f>
        <v>5.5385061498683035</v>
      </c>
      <c r="E5" s="200">
        <v>3371575</v>
      </c>
      <c r="F5" s="200">
        <v>3525167</v>
      </c>
      <c r="G5" s="201">
        <f>((F5-E5)/E5)*100</f>
        <v>4.5554970599793867</v>
      </c>
      <c r="H5" s="204">
        <v>68.39</v>
      </c>
      <c r="I5" s="202">
        <v>68.22</v>
      </c>
      <c r="J5" s="201">
        <f t="shared" ref="J5:J12" si="0">I5-H5</f>
        <v>-0.17000000000000171</v>
      </c>
      <c r="K5" s="204">
        <v>7.41</v>
      </c>
      <c r="L5" s="202">
        <v>7.34</v>
      </c>
      <c r="M5" s="202">
        <f t="shared" ref="M5:M12" si="1">L5-K5</f>
        <v>-7.0000000000000284E-2</v>
      </c>
      <c r="N5" s="297"/>
      <c r="O5" s="399"/>
      <c r="P5" s="399"/>
      <c r="Q5" s="399"/>
      <c r="R5" s="399"/>
      <c r="S5" s="399"/>
      <c r="T5" s="297"/>
    </row>
    <row r="6" spans="1:20">
      <c r="A6" s="96" t="s">
        <v>85</v>
      </c>
      <c r="B6" s="203">
        <v>520276</v>
      </c>
      <c r="C6" s="200">
        <v>183869</v>
      </c>
      <c r="D6" s="201">
        <f>((C6-B6)/B6)*100</f>
        <v>-64.659334660833863</v>
      </c>
      <c r="E6" s="200">
        <v>3627801</v>
      </c>
      <c r="F6" s="200">
        <v>1606420</v>
      </c>
      <c r="G6" s="201">
        <f>((F6-E6)/E6)*100</f>
        <v>-55.719180848122598</v>
      </c>
      <c r="H6" s="204">
        <v>66.47</v>
      </c>
      <c r="I6" s="202">
        <v>34.673684201438128</v>
      </c>
      <c r="J6" s="201">
        <f t="shared" si="0"/>
        <v>-31.796315798561871</v>
      </c>
      <c r="K6" s="204">
        <v>6.97</v>
      </c>
      <c r="L6" s="202">
        <v>8.74</v>
      </c>
      <c r="M6" s="202">
        <f t="shared" si="1"/>
        <v>1.7700000000000005</v>
      </c>
      <c r="N6" s="297"/>
      <c r="O6" s="399"/>
      <c r="P6" s="399"/>
      <c r="Q6" s="399"/>
      <c r="R6" s="399"/>
      <c r="S6" s="399"/>
      <c r="T6" s="297"/>
    </row>
    <row r="7" spans="1:20">
      <c r="A7" s="96" t="s">
        <v>86</v>
      </c>
      <c r="B7" s="200">
        <v>541371</v>
      </c>
      <c r="C7" s="383" t="s">
        <v>109</v>
      </c>
      <c r="D7" s="383" t="s">
        <v>109</v>
      </c>
      <c r="E7" s="200">
        <v>3451288</v>
      </c>
      <c r="F7" s="383" t="s">
        <v>109</v>
      </c>
      <c r="G7" s="383" t="s">
        <v>109</v>
      </c>
      <c r="H7" s="202">
        <v>65.34</v>
      </c>
      <c r="I7" s="383" t="s">
        <v>109</v>
      </c>
      <c r="J7" s="383" t="s">
        <v>109</v>
      </c>
      <c r="K7" s="202">
        <v>6.38</v>
      </c>
      <c r="L7" s="383" t="s">
        <v>109</v>
      </c>
      <c r="M7" s="383" t="s">
        <v>109</v>
      </c>
      <c r="N7" s="297"/>
      <c r="O7" s="399"/>
      <c r="P7" s="399"/>
      <c r="Q7" s="399"/>
      <c r="R7" s="399"/>
      <c r="S7" s="399"/>
      <c r="T7" s="297"/>
    </row>
    <row r="8" spans="1:20">
      <c r="A8" s="96" t="s">
        <v>87</v>
      </c>
      <c r="B8" s="200">
        <v>502353</v>
      </c>
      <c r="C8" s="383" t="s">
        <v>109</v>
      </c>
      <c r="D8" s="383" t="s">
        <v>109</v>
      </c>
      <c r="E8" s="200">
        <v>3271306</v>
      </c>
      <c r="F8" s="383" t="s">
        <v>109</v>
      </c>
      <c r="G8" s="383" t="s">
        <v>109</v>
      </c>
      <c r="H8" s="202">
        <v>59.94</v>
      </c>
      <c r="I8" s="383" t="s">
        <v>109</v>
      </c>
      <c r="J8" s="383" t="s">
        <v>109</v>
      </c>
      <c r="K8" s="202">
        <v>6.51</v>
      </c>
      <c r="L8" s="383" t="s">
        <v>109</v>
      </c>
      <c r="M8" s="383" t="s">
        <v>109</v>
      </c>
      <c r="N8" s="297"/>
      <c r="O8" s="399"/>
      <c r="P8" s="399"/>
      <c r="Q8" s="399"/>
      <c r="R8" s="399"/>
      <c r="S8" s="399"/>
      <c r="T8" s="297"/>
    </row>
    <row r="9" spans="1:20">
      <c r="A9" s="96" t="s">
        <v>88</v>
      </c>
      <c r="B9" s="200">
        <v>521283</v>
      </c>
      <c r="C9" s="383" t="s">
        <v>109</v>
      </c>
      <c r="D9" s="383" t="s">
        <v>109</v>
      </c>
      <c r="E9" s="200">
        <v>3559936</v>
      </c>
      <c r="F9" s="383" t="s">
        <v>109</v>
      </c>
      <c r="G9" s="383" t="s">
        <v>109</v>
      </c>
      <c r="H9" s="202">
        <v>67.400000000000006</v>
      </c>
      <c r="I9" s="383" t="s">
        <v>109</v>
      </c>
      <c r="J9" s="383" t="s">
        <v>109</v>
      </c>
      <c r="K9" s="202">
        <v>6.83</v>
      </c>
      <c r="L9" s="383" t="s">
        <v>109</v>
      </c>
      <c r="M9" s="383" t="s">
        <v>109</v>
      </c>
      <c r="N9" s="297"/>
      <c r="O9" s="399"/>
      <c r="P9" s="399"/>
      <c r="Q9" s="399"/>
      <c r="R9" s="399"/>
      <c r="S9" s="399"/>
      <c r="T9" s="297"/>
    </row>
    <row r="10" spans="1:20">
      <c r="A10" s="96" t="s">
        <v>89</v>
      </c>
      <c r="B10" s="200">
        <v>550315</v>
      </c>
      <c r="C10" s="200">
        <v>106729</v>
      </c>
      <c r="D10" s="201">
        <f t="shared" ref="D10:D12" si="2">((C10-B10)/B10)*100</f>
        <v>-80.605834840046157</v>
      </c>
      <c r="E10" s="200">
        <v>4036461</v>
      </c>
      <c r="F10" s="200">
        <v>463154</v>
      </c>
      <c r="G10" s="201">
        <f t="shared" ref="G10:G12" si="3">((F10-E10)/E10)*100</f>
        <v>-88.525740741704183</v>
      </c>
      <c r="H10" s="202">
        <v>73.45</v>
      </c>
      <c r="I10" s="202">
        <v>25.35</v>
      </c>
      <c r="J10" s="201">
        <f t="shared" si="0"/>
        <v>-48.1</v>
      </c>
      <c r="K10" s="202">
        <v>7.33</v>
      </c>
      <c r="L10" s="202">
        <v>4.34</v>
      </c>
      <c r="M10" s="202">
        <f t="shared" si="1"/>
        <v>-2.99</v>
      </c>
      <c r="N10" s="297"/>
      <c r="O10" s="399"/>
      <c r="P10" s="399"/>
      <c r="Q10" s="399"/>
      <c r="R10" s="399"/>
      <c r="S10" s="399"/>
      <c r="T10" s="297"/>
    </row>
    <row r="11" spans="1:20">
      <c r="A11" s="96" t="s">
        <v>90</v>
      </c>
      <c r="B11" s="200">
        <v>575731</v>
      </c>
      <c r="C11" s="200">
        <v>168422</v>
      </c>
      <c r="D11" s="201">
        <f t="shared" si="2"/>
        <v>-70.74640761049865</v>
      </c>
      <c r="E11" s="200">
        <v>4263597</v>
      </c>
      <c r="F11" s="200">
        <v>806665</v>
      </c>
      <c r="G11" s="201">
        <f t="shared" si="3"/>
        <v>-81.08017713681663</v>
      </c>
      <c r="H11" s="202">
        <v>77.58</v>
      </c>
      <c r="I11" s="202">
        <v>39.86</v>
      </c>
      <c r="J11" s="201">
        <f t="shared" si="0"/>
        <v>-37.72</v>
      </c>
      <c r="K11" s="202">
        <v>7.41</v>
      </c>
      <c r="L11" s="202">
        <v>4.79</v>
      </c>
      <c r="M11" s="202">
        <f t="shared" si="1"/>
        <v>-2.62</v>
      </c>
      <c r="N11" s="297"/>
      <c r="O11" s="399"/>
      <c r="P11" s="399"/>
      <c r="Q11" s="399"/>
      <c r="R11" s="399"/>
      <c r="S11" s="399"/>
      <c r="T11" s="297"/>
    </row>
    <row r="12" spans="1:20">
      <c r="A12" s="96" t="s">
        <v>91</v>
      </c>
      <c r="B12" s="200">
        <v>487094</v>
      </c>
      <c r="C12" s="200">
        <v>128582</v>
      </c>
      <c r="D12" s="201">
        <f t="shared" si="2"/>
        <v>-73.60222051595791</v>
      </c>
      <c r="E12" s="200">
        <v>3489406</v>
      </c>
      <c r="F12" s="200">
        <v>534743</v>
      </c>
      <c r="G12" s="201">
        <f t="shared" si="3"/>
        <v>-84.675242720394237</v>
      </c>
      <c r="H12" s="202">
        <v>65.61</v>
      </c>
      <c r="I12" s="202">
        <v>26.28</v>
      </c>
      <c r="J12" s="201">
        <f t="shared" si="0"/>
        <v>-39.33</v>
      </c>
      <c r="K12" s="202">
        <v>7.16</v>
      </c>
      <c r="L12" s="202">
        <v>4.16</v>
      </c>
      <c r="M12" s="202">
        <f t="shared" si="1"/>
        <v>-3</v>
      </c>
      <c r="N12" s="297"/>
      <c r="O12" s="399"/>
      <c r="P12" s="399"/>
      <c r="Q12" s="399"/>
      <c r="R12" s="399"/>
      <c r="S12" s="399"/>
      <c r="T12" s="297"/>
    </row>
    <row r="13" spans="1:20">
      <c r="A13" s="96" t="s">
        <v>92</v>
      </c>
      <c r="B13" s="200">
        <v>521653</v>
      </c>
      <c r="C13" s="200"/>
      <c r="D13" s="201"/>
      <c r="E13" s="200">
        <v>3583824</v>
      </c>
      <c r="F13" s="200"/>
      <c r="G13" s="201"/>
      <c r="H13" s="202">
        <v>65.213864304100781</v>
      </c>
      <c r="I13" s="202"/>
      <c r="J13" s="201"/>
      <c r="K13" s="202">
        <v>6.8701301439846025</v>
      </c>
      <c r="L13" s="202"/>
      <c r="M13" s="202"/>
      <c r="N13" s="297"/>
      <c r="O13" s="399"/>
      <c r="P13" s="399"/>
      <c r="Q13" s="399"/>
      <c r="R13" s="399"/>
      <c r="S13" s="399"/>
      <c r="T13" s="297"/>
    </row>
    <row r="14" spans="1:20">
      <c r="A14" s="96" t="s">
        <v>93</v>
      </c>
      <c r="B14" s="200">
        <v>482255</v>
      </c>
      <c r="C14" s="200"/>
      <c r="D14" s="201"/>
      <c r="E14" s="200">
        <v>3432879</v>
      </c>
      <c r="F14" s="200"/>
      <c r="G14" s="201"/>
      <c r="H14" s="202">
        <v>64.549398106885391</v>
      </c>
      <c r="I14" s="202"/>
      <c r="J14" s="201"/>
      <c r="K14" s="202">
        <v>7.1183896486298739</v>
      </c>
      <c r="L14" s="202"/>
      <c r="M14" s="202"/>
      <c r="N14" s="297"/>
      <c r="O14" s="399"/>
      <c r="P14" s="399"/>
      <c r="Q14" s="399"/>
      <c r="R14" s="399"/>
      <c r="S14" s="399"/>
      <c r="T14" s="297"/>
    </row>
    <row r="15" spans="1:20">
      <c r="A15" s="96" t="s">
        <v>94</v>
      </c>
      <c r="B15" s="200">
        <v>493541</v>
      </c>
      <c r="C15" s="200"/>
      <c r="D15" s="201"/>
      <c r="E15" s="200">
        <v>3554690</v>
      </c>
      <c r="F15" s="200"/>
      <c r="G15" s="201"/>
      <c r="H15" s="202">
        <v>64.683720881143714</v>
      </c>
      <c r="I15" s="202"/>
      <c r="J15" s="201"/>
      <c r="K15" s="202">
        <v>7.2024208728352859</v>
      </c>
      <c r="L15" s="202"/>
      <c r="M15" s="202"/>
      <c r="N15" s="297"/>
      <c r="O15" s="399"/>
      <c r="P15" s="399"/>
      <c r="Q15" s="399"/>
      <c r="R15" s="399"/>
      <c r="S15" s="399"/>
      <c r="T15" s="297"/>
    </row>
    <row r="16" spans="1:20">
      <c r="N16" s="297"/>
      <c r="O16" s="399"/>
      <c r="P16" s="399"/>
      <c r="Q16" s="399"/>
      <c r="R16" s="399"/>
      <c r="S16" s="399"/>
      <c r="T16" s="297"/>
    </row>
    <row r="17" spans="1:19">
      <c r="A17" s="11" t="s">
        <v>51</v>
      </c>
      <c r="O17" s="291"/>
      <c r="P17" s="291"/>
      <c r="Q17" s="291"/>
      <c r="R17" s="291"/>
      <c r="S17" s="291"/>
    </row>
    <row r="18" spans="1:19">
      <c r="L18" s="15"/>
      <c r="O18" s="291"/>
      <c r="P18" s="291"/>
      <c r="Q18" s="291"/>
      <c r="R18" s="291"/>
      <c r="S18" s="291"/>
    </row>
    <row r="19" spans="1:19">
      <c r="F19" s="12"/>
      <c r="G19" s="12"/>
      <c r="L19" s="15"/>
      <c r="R19" s="16"/>
    </row>
    <row r="52" spans="1:2">
      <c r="A52" s="17"/>
    </row>
    <row r="58" spans="1:2">
      <c r="A58" s="17" t="s">
        <v>46</v>
      </c>
      <c r="B58" s="17" t="s">
        <v>48</v>
      </c>
    </row>
    <row r="59" spans="1:2">
      <c r="A59" s="17" t="s">
        <v>47</v>
      </c>
      <c r="B59" s="17" t="s">
        <v>48</v>
      </c>
    </row>
  </sheetData>
  <sheetProtection algorithmName="SHA-512" hashValue="s6zOhDKuLSYviXkdFOCk5D3B5T+tPnd9TG1t/f8lhnYgYBRhnv6gm8jcQA/ZUYIvYwv1g+dQzPJIkm6tJv1ngQ==" saltValue="RPa/4jw2YX0W5jbBWax+lA==" spinCount="100000" sheet="1" objects="1" scenarios="1"/>
  <mergeCells count="6">
    <mergeCell ref="O3:S16"/>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L46" sqref="L46:O62"/>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5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09" t="s">
        <v>304</v>
      </c>
      <c r="B1" s="409"/>
      <c r="C1" s="409"/>
      <c r="L1" s="406" t="s">
        <v>305</v>
      </c>
      <c r="M1" s="406"/>
      <c r="N1" s="406"/>
      <c r="P1" s="406" t="s">
        <v>306</v>
      </c>
      <c r="Q1" s="406"/>
      <c r="R1" s="406"/>
      <c r="T1" s="406" t="s">
        <v>624</v>
      </c>
      <c r="U1" s="406"/>
      <c r="V1" s="406"/>
    </row>
    <row r="2" spans="1:33" ht="29.25" customHeight="1">
      <c r="A2" s="149" t="s">
        <v>643</v>
      </c>
      <c r="B2" s="150" t="s">
        <v>307</v>
      </c>
      <c r="C2" s="150" t="s">
        <v>308</v>
      </c>
      <c r="L2" s="149" t="s">
        <v>98</v>
      </c>
      <c r="M2" s="150" t="s">
        <v>307</v>
      </c>
      <c r="N2" s="150" t="s">
        <v>308</v>
      </c>
      <c r="P2" s="149" t="s">
        <v>623</v>
      </c>
      <c r="Q2" s="150" t="s">
        <v>309</v>
      </c>
      <c r="R2" s="150" t="s">
        <v>310</v>
      </c>
      <c r="T2" s="149" t="s">
        <v>98</v>
      </c>
      <c r="U2" s="150" t="s">
        <v>309</v>
      </c>
      <c r="V2" s="150" t="s">
        <v>310</v>
      </c>
    </row>
    <row r="3" spans="1:33">
      <c r="A3" s="151" t="s">
        <v>311</v>
      </c>
      <c r="B3" s="152">
        <v>298</v>
      </c>
      <c r="C3" s="152">
        <v>2194</v>
      </c>
      <c r="D3" s="153"/>
      <c r="E3" s="153"/>
      <c r="F3" s="153"/>
      <c r="G3" s="153"/>
      <c r="H3" s="153"/>
      <c r="I3" s="153"/>
      <c r="J3" s="153"/>
      <c r="L3" s="154" t="s">
        <v>325</v>
      </c>
      <c r="M3" s="6">
        <v>13208</v>
      </c>
      <c r="N3" s="6">
        <v>20211</v>
      </c>
      <c r="P3" s="154" t="s">
        <v>313</v>
      </c>
      <c r="Q3" s="6">
        <v>61119</v>
      </c>
      <c r="R3" s="6">
        <v>6000</v>
      </c>
      <c r="T3" s="154" t="s">
        <v>518</v>
      </c>
      <c r="U3" s="6">
        <v>72265</v>
      </c>
      <c r="V3" s="6">
        <v>5692</v>
      </c>
    </row>
    <row r="4" spans="1:33">
      <c r="A4" s="151" t="s">
        <v>312</v>
      </c>
      <c r="B4" s="152">
        <v>44</v>
      </c>
      <c r="C4" s="152">
        <v>312</v>
      </c>
      <c r="D4" s="153"/>
      <c r="E4" s="153"/>
      <c r="F4" s="153"/>
      <c r="G4" s="153"/>
      <c r="H4" s="153"/>
      <c r="I4" s="153"/>
      <c r="J4" s="153"/>
      <c r="L4" s="154" t="s">
        <v>328</v>
      </c>
      <c r="M4" s="6">
        <v>15586</v>
      </c>
      <c r="N4" s="6">
        <v>19898</v>
      </c>
      <c r="P4" s="154" t="s">
        <v>315</v>
      </c>
      <c r="Q4" s="6">
        <v>63389</v>
      </c>
      <c r="R4" s="6">
        <v>6050</v>
      </c>
      <c r="T4" s="154" t="s">
        <v>532</v>
      </c>
      <c r="U4" s="6">
        <v>71523</v>
      </c>
      <c r="V4" s="6">
        <v>5818</v>
      </c>
    </row>
    <row r="5" spans="1:33">
      <c r="A5" s="151" t="s">
        <v>314</v>
      </c>
      <c r="B5" s="152">
        <v>8</v>
      </c>
      <c r="C5" s="152">
        <v>338</v>
      </c>
      <c r="D5" s="153"/>
      <c r="E5" s="153"/>
      <c r="F5" s="153"/>
      <c r="G5" s="153"/>
      <c r="H5" s="153"/>
      <c r="I5" s="153"/>
      <c r="J5" s="153"/>
      <c r="L5" s="154" t="s">
        <v>331</v>
      </c>
      <c r="M5" s="6">
        <v>14517</v>
      </c>
      <c r="N5" s="6">
        <v>20193</v>
      </c>
      <c r="P5" s="154" t="s">
        <v>317</v>
      </c>
      <c r="Q5" s="6">
        <v>65786</v>
      </c>
      <c r="R5" s="6">
        <v>6184</v>
      </c>
      <c r="T5" s="154" t="s">
        <v>591</v>
      </c>
      <c r="U5" s="6">
        <v>72140</v>
      </c>
      <c r="V5" s="6">
        <v>5983</v>
      </c>
      <c r="W5" s="153"/>
      <c r="X5" s="153"/>
      <c r="Y5" s="153"/>
      <c r="Z5" s="153"/>
      <c r="AA5" s="153"/>
      <c r="AB5" s="157"/>
      <c r="AC5" s="157"/>
      <c r="AD5" s="6"/>
      <c r="AE5" s="6"/>
      <c r="AF5" s="6"/>
      <c r="AG5" s="6"/>
    </row>
    <row r="6" spans="1:33">
      <c r="A6" s="151" t="s">
        <v>316</v>
      </c>
      <c r="B6" s="152">
        <v>348</v>
      </c>
      <c r="C6" s="152">
        <v>7602</v>
      </c>
      <c r="D6" s="153"/>
      <c r="E6" s="153"/>
      <c r="F6" s="153"/>
      <c r="G6" s="153"/>
      <c r="H6" s="153"/>
      <c r="I6" s="153"/>
      <c r="J6" s="153"/>
      <c r="L6" s="154" t="s">
        <v>334</v>
      </c>
      <c r="M6" s="6">
        <v>15417</v>
      </c>
      <c r="N6" s="6">
        <v>19657</v>
      </c>
      <c r="P6" s="154" t="s">
        <v>319</v>
      </c>
      <c r="Q6" s="6">
        <v>65673</v>
      </c>
      <c r="R6" s="6">
        <v>6179</v>
      </c>
      <c r="T6" s="154" t="s">
        <v>599</v>
      </c>
      <c r="U6" s="6">
        <v>71620</v>
      </c>
      <c r="V6" s="6">
        <v>6028</v>
      </c>
    </row>
    <row r="7" spans="1:33">
      <c r="A7" s="151" t="s">
        <v>318</v>
      </c>
      <c r="B7" s="152">
        <v>1746</v>
      </c>
      <c r="C7" s="152">
        <v>13948</v>
      </c>
      <c r="D7" s="153"/>
      <c r="E7" s="153"/>
      <c r="F7" s="153"/>
      <c r="G7" s="153"/>
      <c r="H7" s="153"/>
      <c r="I7" s="153"/>
      <c r="J7" s="153"/>
      <c r="L7" s="154" t="s">
        <v>337</v>
      </c>
      <c r="M7" s="6">
        <v>16960</v>
      </c>
      <c r="N7" s="6">
        <v>19962</v>
      </c>
      <c r="P7" s="154" t="s">
        <v>321</v>
      </c>
      <c r="Q7" s="6">
        <v>63722</v>
      </c>
      <c r="R7" s="6">
        <v>6098</v>
      </c>
      <c r="T7" s="154" t="s">
        <v>618</v>
      </c>
      <c r="U7" s="6">
        <v>71630</v>
      </c>
      <c r="V7" s="6">
        <v>6037</v>
      </c>
    </row>
    <row r="8" spans="1:33">
      <c r="A8" s="151" t="s">
        <v>320</v>
      </c>
      <c r="B8" s="152">
        <v>79</v>
      </c>
      <c r="C8" s="152">
        <v>838</v>
      </c>
      <c r="D8" s="153"/>
      <c r="E8" s="153"/>
      <c r="F8" s="153"/>
      <c r="G8" s="153"/>
      <c r="H8" s="153"/>
      <c r="I8" s="153"/>
      <c r="J8" s="153"/>
      <c r="L8" s="154" t="s">
        <v>339</v>
      </c>
      <c r="M8" s="6">
        <v>15465</v>
      </c>
      <c r="N8" s="6">
        <v>20257</v>
      </c>
      <c r="P8" s="154" t="s">
        <v>323</v>
      </c>
      <c r="Q8" s="6">
        <v>65653</v>
      </c>
      <c r="R8" s="6">
        <v>6139</v>
      </c>
      <c r="S8" s="6"/>
    </row>
    <row r="9" spans="1:33">
      <c r="A9" s="151" t="s">
        <v>322</v>
      </c>
      <c r="B9" s="152">
        <v>270</v>
      </c>
      <c r="C9" s="152">
        <v>744</v>
      </c>
      <c r="D9" s="153"/>
      <c r="E9" s="153"/>
      <c r="F9" s="153"/>
      <c r="G9" s="153"/>
      <c r="H9" s="153"/>
      <c r="I9" s="153"/>
      <c r="J9" s="153"/>
      <c r="L9" s="154" t="s">
        <v>341</v>
      </c>
      <c r="M9" s="6">
        <v>11778</v>
      </c>
      <c r="N9" s="6">
        <v>20032</v>
      </c>
      <c r="P9" s="154" t="s">
        <v>326</v>
      </c>
      <c r="Q9" s="6">
        <v>67744</v>
      </c>
      <c r="R9" s="6">
        <v>6237</v>
      </c>
      <c r="S9" s="6"/>
    </row>
    <row r="10" spans="1:33">
      <c r="A10" s="151" t="s">
        <v>324</v>
      </c>
      <c r="B10" s="158">
        <v>17</v>
      </c>
      <c r="C10" s="158">
        <v>558</v>
      </c>
      <c r="D10" s="157"/>
      <c r="E10" s="157"/>
      <c r="F10" s="157"/>
      <c r="G10" s="157"/>
      <c r="H10" s="157"/>
      <c r="I10" s="157"/>
      <c r="J10" s="157"/>
      <c r="L10" s="154" t="s">
        <v>344</v>
      </c>
      <c r="M10" s="6">
        <v>11896</v>
      </c>
      <c r="N10" s="6">
        <v>20223</v>
      </c>
      <c r="P10" s="154" t="s">
        <v>329</v>
      </c>
      <c r="Q10" s="6">
        <v>67588</v>
      </c>
      <c r="R10" s="6">
        <v>6212</v>
      </c>
      <c r="S10" s="6"/>
    </row>
    <row r="11" spans="1:33">
      <c r="A11" s="151" t="s">
        <v>327</v>
      </c>
      <c r="B11" s="158">
        <v>190</v>
      </c>
      <c r="C11" s="158">
        <v>913</v>
      </c>
      <c r="D11" s="157"/>
      <c r="E11" s="157"/>
      <c r="F11" s="157"/>
      <c r="G11" s="157"/>
      <c r="H11" s="157"/>
      <c r="I11" s="157"/>
      <c r="J11" s="157"/>
      <c r="L11" s="154" t="s">
        <v>347</v>
      </c>
      <c r="M11" s="6">
        <v>10808</v>
      </c>
      <c r="N11" s="6">
        <v>20219</v>
      </c>
      <c r="P11" s="154" t="s">
        <v>332</v>
      </c>
      <c r="Q11" s="6">
        <v>65347</v>
      </c>
      <c r="R11" s="6">
        <v>6111</v>
      </c>
      <c r="S11" s="6"/>
    </row>
    <row r="12" spans="1:33">
      <c r="A12" s="151" t="s">
        <v>330</v>
      </c>
      <c r="B12" s="37">
        <v>7</v>
      </c>
      <c r="C12" s="37">
        <v>86</v>
      </c>
      <c r="D12" s="6"/>
      <c r="E12" s="6"/>
      <c r="F12" s="6"/>
      <c r="G12" s="6"/>
      <c r="H12" s="6"/>
      <c r="I12" s="6"/>
      <c r="J12" s="6"/>
      <c r="L12" s="154" t="s">
        <v>349</v>
      </c>
      <c r="M12" s="6">
        <v>12784</v>
      </c>
      <c r="N12" s="6">
        <v>20279</v>
      </c>
      <c r="P12" s="154" t="s">
        <v>335</v>
      </c>
      <c r="Q12" s="6">
        <v>67927</v>
      </c>
      <c r="R12" s="6">
        <v>6200</v>
      </c>
      <c r="S12" s="6"/>
    </row>
    <row r="13" spans="1:33">
      <c r="A13" s="151" t="s">
        <v>333</v>
      </c>
      <c r="B13" s="37">
        <v>18</v>
      </c>
      <c r="C13" s="37">
        <v>147</v>
      </c>
      <c r="D13" s="6"/>
      <c r="E13" s="6"/>
      <c r="F13" s="6"/>
      <c r="G13" s="6"/>
      <c r="H13" s="6"/>
      <c r="I13" s="6"/>
      <c r="J13" s="6"/>
      <c r="L13" s="154" t="s">
        <v>351</v>
      </c>
      <c r="M13" s="6">
        <v>12217</v>
      </c>
      <c r="N13" s="6">
        <v>20068</v>
      </c>
      <c r="P13" s="154" t="s">
        <v>338</v>
      </c>
      <c r="Q13" s="6">
        <v>70772</v>
      </c>
      <c r="R13" s="6">
        <v>6369</v>
      </c>
      <c r="S13" s="6"/>
    </row>
    <row r="14" spans="1:33">
      <c r="A14" s="151" t="s">
        <v>336</v>
      </c>
      <c r="B14" s="37">
        <v>465</v>
      </c>
      <c r="C14" s="37">
        <v>1643</v>
      </c>
      <c r="D14" s="6"/>
      <c r="E14" s="6"/>
      <c r="F14" s="6"/>
      <c r="G14" s="6"/>
      <c r="H14" s="6"/>
      <c r="I14" s="6"/>
      <c r="J14" s="6"/>
      <c r="L14" s="154" t="s">
        <v>353</v>
      </c>
      <c r="M14" s="6">
        <v>12455</v>
      </c>
      <c r="N14" s="6">
        <v>20321</v>
      </c>
      <c r="P14" s="154" t="s">
        <v>340</v>
      </c>
      <c r="Q14" s="6">
        <v>70668</v>
      </c>
      <c r="R14" s="6">
        <v>6356</v>
      </c>
      <c r="S14" s="6"/>
    </row>
    <row r="15" spans="1:33">
      <c r="A15" s="162" t="s">
        <v>158</v>
      </c>
      <c r="B15" s="163">
        <v>3490</v>
      </c>
      <c r="C15" s="163">
        <v>29323</v>
      </c>
      <c r="D15" s="6"/>
      <c r="E15" s="6"/>
      <c r="F15" s="6"/>
      <c r="G15" s="6"/>
      <c r="H15" s="6"/>
      <c r="I15" s="6"/>
      <c r="J15" s="6"/>
      <c r="L15" s="154" t="s">
        <v>356</v>
      </c>
      <c r="M15" s="6">
        <v>13183</v>
      </c>
      <c r="N15" s="6">
        <v>20092</v>
      </c>
      <c r="P15" s="154" t="s">
        <v>342</v>
      </c>
      <c r="Q15" s="6">
        <v>69985</v>
      </c>
      <c r="R15" s="6">
        <v>6323</v>
      </c>
      <c r="S15" s="6"/>
    </row>
    <row r="16" spans="1:33">
      <c r="L16" s="154" t="s">
        <v>359</v>
      </c>
      <c r="M16" s="6">
        <v>16770</v>
      </c>
      <c r="N16" s="6">
        <v>19991</v>
      </c>
      <c r="P16" s="154" t="s">
        <v>345</v>
      </c>
      <c r="Q16" s="6">
        <v>72657</v>
      </c>
      <c r="R16" s="6">
        <v>6410</v>
      </c>
      <c r="S16" s="6"/>
    </row>
    <row r="17" spans="1:24">
      <c r="A17" s="41" t="s">
        <v>343</v>
      </c>
      <c r="B17" s="41"/>
      <c r="L17" s="154" t="s">
        <v>362</v>
      </c>
      <c r="M17" s="6">
        <v>14810</v>
      </c>
      <c r="N17" s="6">
        <v>20058</v>
      </c>
      <c r="P17" s="154" t="s">
        <v>348</v>
      </c>
      <c r="Q17" s="6">
        <v>75727</v>
      </c>
      <c r="R17" s="6">
        <v>6657</v>
      </c>
      <c r="S17" s="6"/>
    </row>
    <row r="18" spans="1:24">
      <c r="A18" s="41" t="s">
        <v>346</v>
      </c>
      <c r="B18" s="41"/>
      <c r="L18" s="154" t="s">
        <v>365</v>
      </c>
      <c r="M18" s="6">
        <v>15522</v>
      </c>
      <c r="N18" s="6">
        <v>19935</v>
      </c>
      <c r="P18" s="154" t="s">
        <v>350</v>
      </c>
      <c r="Q18" s="6">
        <v>75348</v>
      </c>
      <c r="R18" s="6">
        <v>6627</v>
      </c>
      <c r="S18" s="6"/>
    </row>
    <row r="19" spans="1:24">
      <c r="D19" s="153"/>
      <c r="L19" s="154" t="s">
        <v>368</v>
      </c>
      <c r="M19" s="6">
        <v>15495</v>
      </c>
      <c r="N19" s="6">
        <v>20900</v>
      </c>
      <c r="P19" s="154" t="s">
        <v>352</v>
      </c>
      <c r="Q19" s="6">
        <v>74267</v>
      </c>
      <c r="R19" s="6">
        <v>6529</v>
      </c>
      <c r="S19" s="6"/>
    </row>
    <row r="20" spans="1:24" ht="18" customHeight="1">
      <c r="A20" s="410" t="s">
        <v>626</v>
      </c>
      <c r="B20" s="410"/>
      <c r="C20" s="410"/>
      <c r="D20" s="153"/>
      <c r="L20" s="154" t="s">
        <v>371</v>
      </c>
      <c r="M20" s="6">
        <v>13563</v>
      </c>
      <c r="N20" s="6">
        <v>21055</v>
      </c>
      <c r="P20" s="154" t="s">
        <v>354</v>
      </c>
      <c r="Q20" s="6">
        <v>77781</v>
      </c>
      <c r="R20" s="6">
        <v>6607</v>
      </c>
      <c r="S20" s="6"/>
      <c r="T20" s="407" t="s">
        <v>625</v>
      </c>
      <c r="U20" s="408"/>
      <c r="V20" s="408"/>
    </row>
    <row r="21" spans="1:24" ht="25.5">
      <c r="A21" s="149" t="s">
        <v>617</v>
      </c>
      <c r="B21" s="150" t="s">
        <v>620</v>
      </c>
      <c r="C21" s="150" t="s">
        <v>592</v>
      </c>
      <c r="D21" s="159"/>
      <c r="L21" s="154" t="s">
        <v>374</v>
      </c>
      <c r="M21" s="6">
        <v>13234</v>
      </c>
      <c r="N21" s="6">
        <v>20615</v>
      </c>
      <c r="P21" s="154" t="s">
        <v>357</v>
      </c>
      <c r="Q21" s="6">
        <v>78744</v>
      </c>
      <c r="R21" s="6">
        <v>6745</v>
      </c>
      <c r="S21" s="6"/>
      <c r="T21" s="408"/>
      <c r="U21" s="408"/>
      <c r="V21" s="408"/>
    </row>
    <row r="22" spans="1:24" ht="15" customHeight="1">
      <c r="A22" s="160" t="s">
        <v>355</v>
      </c>
      <c r="B22" s="153">
        <v>327249</v>
      </c>
      <c r="C22" s="153">
        <v>26000</v>
      </c>
      <c r="D22" s="159"/>
      <c r="L22" s="154" t="s">
        <v>377</v>
      </c>
      <c r="M22" s="6">
        <v>12224</v>
      </c>
      <c r="N22" s="6">
        <v>20933</v>
      </c>
      <c r="P22" s="154" t="s">
        <v>360</v>
      </c>
      <c r="Q22" s="6">
        <v>79025</v>
      </c>
      <c r="R22" s="6">
        <v>6746</v>
      </c>
      <c r="S22" s="6"/>
      <c r="T22" s="408"/>
      <c r="U22" s="408"/>
      <c r="V22" s="408"/>
    </row>
    <row r="23" spans="1:24" ht="26.25">
      <c r="A23" s="164" t="s">
        <v>358</v>
      </c>
      <c r="B23" s="163">
        <v>71630</v>
      </c>
      <c r="C23" s="163">
        <v>6037</v>
      </c>
      <c r="D23" s="159"/>
      <c r="L23" s="154" t="s">
        <v>380</v>
      </c>
      <c r="M23" s="6">
        <v>11253</v>
      </c>
      <c r="N23" s="6">
        <v>20409</v>
      </c>
      <c r="P23" s="154" t="s">
        <v>363</v>
      </c>
      <c r="Q23" s="6">
        <v>77908</v>
      </c>
      <c r="R23" s="6">
        <v>6690</v>
      </c>
      <c r="S23" s="6"/>
      <c r="T23" s="408"/>
      <c r="U23" s="408"/>
      <c r="V23" s="408"/>
    </row>
    <row r="24" spans="1:24">
      <c r="A24" s="160" t="s">
        <v>361</v>
      </c>
      <c r="B24" s="153">
        <v>21906</v>
      </c>
      <c r="C24" s="159">
        <v>402</v>
      </c>
      <c r="D24" s="159"/>
      <c r="L24" s="154" t="s">
        <v>383</v>
      </c>
      <c r="M24" s="6">
        <v>6636</v>
      </c>
      <c r="N24" s="6">
        <v>24951</v>
      </c>
      <c r="P24" s="154" t="s">
        <v>366</v>
      </c>
      <c r="Q24" s="6">
        <v>79828</v>
      </c>
      <c r="R24" s="6">
        <v>6686</v>
      </c>
      <c r="S24" s="6"/>
    </row>
    <row r="25" spans="1:24">
      <c r="A25" s="161" t="s">
        <v>364</v>
      </c>
      <c r="B25" s="153">
        <v>17888</v>
      </c>
      <c r="C25" s="159">
        <v>207</v>
      </c>
      <c r="D25" s="159"/>
      <c r="L25" s="154" t="s">
        <v>426</v>
      </c>
      <c r="M25" s="6">
        <v>604</v>
      </c>
      <c r="N25" s="6">
        <v>29121</v>
      </c>
      <c r="P25" s="154" t="s">
        <v>369</v>
      </c>
      <c r="Q25" s="6">
        <v>81309</v>
      </c>
      <c r="R25" s="6">
        <v>6794</v>
      </c>
      <c r="S25" s="6"/>
    </row>
    <row r="26" spans="1:24">
      <c r="A26" s="161" t="s">
        <v>367</v>
      </c>
      <c r="B26" s="153">
        <v>3697</v>
      </c>
      <c r="C26" s="159">
        <v>174</v>
      </c>
      <c r="D26" s="153"/>
      <c r="L26" s="154" t="s">
        <v>518</v>
      </c>
      <c r="M26" s="6">
        <v>788</v>
      </c>
      <c r="N26" s="6">
        <v>29874</v>
      </c>
      <c r="P26" s="154" t="s">
        <v>372</v>
      </c>
      <c r="Q26" s="6">
        <v>81481</v>
      </c>
      <c r="R26" s="6">
        <v>6748</v>
      </c>
      <c r="S26" s="6"/>
    </row>
    <row r="27" spans="1:24">
      <c r="A27" s="161" t="s">
        <v>370</v>
      </c>
      <c r="B27" s="153">
        <v>77</v>
      </c>
      <c r="C27" s="159">
        <v>6</v>
      </c>
      <c r="D27" s="153"/>
      <c r="L27" s="154" t="s">
        <v>532</v>
      </c>
      <c r="M27" s="6">
        <v>2087</v>
      </c>
      <c r="N27" s="6">
        <v>29817</v>
      </c>
      <c r="P27" s="154" t="s">
        <v>375</v>
      </c>
      <c r="Q27" s="6">
        <v>80384</v>
      </c>
      <c r="R27" s="6">
        <v>6695</v>
      </c>
      <c r="S27" s="6"/>
    </row>
    <row r="28" spans="1:24">
      <c r="A28" s="161" t="s">
        <v>373</v>
      </c>
      <c r="B28" s="153">
        <v>244</v>
      </c>
      <c r="C28" s="159">
        <v>15</v>
      </c>
      <c r="D28" s="159"/>
      <c r="L28" s="154" t="s">
        <v>591</v>
      </c>
      <c r="M28" s="6">
        <v>3688</v>
      </c>
      <c r="N28" s="6">
        <v>28751</v>
      </c>
      <c r="P28" s="154" t="s">
        <v>378</v>
      </c>
      <c r="Q28" s="6">
        <v>81715</v>
      </c>
      <c r="R28" s="6">
        <v>6652</v>
      </c>
      <c r="S28" s="6"/>
    </row>
    <row r="29" spans="1:24">
      <c r="A29" s="160" t="s">
        <v>376</v>
      </c>
      <c r="B29" s="153">
        <v>31283</v>
      </c>
      <c r="C29" s="153">
        <v>4100</v>
      </c>
      <c r="D29" s="159"/>
      <c r="L29" s="154" t="s">
        <v>599</v>
      </c>
      <c r="M29" s="6">
        <v>3548</v>
      </c>
      <c r="N29" s="6">
        <v>28413</v>
      </c>
      <c r="P29" s="154" t="s">
        <v>381</v>
      </c>
      <c r="Q29" s="6">
        <v>83328</v>
      </c>
      <c r="R29" s="6">
        <v>6802</v>
      </c>
      <c r="S29" s="6"/>
      <c r="V29" s="331"/>
      <c r="X29" s="331"/>
    </row>
    <row r="30" spans="1:24">
      <c r="A30" s="161" t="s">
        <v>379</v>
      </c>
      <c r="B30" s="153">
        <v>18710</v>
      </c>
      <c r="C30" s="153">
        <v>2237</v>
      </c>
      <c r="D30" s="153"/>
      <c r="L30" s="154" t="s">
        <v>618</v>
      </c>
      <c r="M30" s="6">
        <v>3913</v>
      </c>
      <c r="N30" s="6">
        <v>28199</v>
      </c>
      <c r="P30" s="154" t="s">
        <v>384</v>
      </c>
      <c r="Q30" s="6">
        <v>72704</v>
      </c>
      <c r="R30" s="6">
        <v>5780</v>
      </c>
      <c r="S30" s="6"/>
    </row>
    <row r="31" spans="1:24">
      <c r="A31" s="161" t="s">
        <v>382</v>
      </c>
      <c r="B31" s="153">
        <v>804</v>
      </c>
      <c r="C31" s="159">
        <v>56</v>
      </c>
      <c r="D31" s="159"/>
      <c r="L31" s="154" t="s">
        <v>644</v>
      </c>
      <c r="M31" s="6">
        <v>3490</v>
      </c>
      <c r="N31" s="6">
        <v>29323</v>
      </c>
      <c r="P31" s="154" t="s">
        <v>586</v>
      </c>
      <c r="Q31" s="6">
        <v>72265</v>
      </c>
      <c r="R31" s="6">
        <v>5818</v>
      </c>
      <c r="S31" s="6"/>
    </row>
    <row r="32" spans="1:24">
      <c r="A32" s="161" t="s">
        <v>385</v>
      </c>
      <c r="B32" s="153">
        <v>1610</v>
      </c>
      <c r="C32" s="159">
        <v>147</v>
      </c>
      <c r="D32" s="159"/>
      <c r="O32" s="347"/>
      <c r="P32" s="385"/>
    </row>
    <row r="33" spans="1:16">
      <c r="A33" s="161" t="s">
        <v>386</v>
      </c>
      <c r="B33" s="153">
        <v>10159</v>
      </c>
      <c r="C33" s="153">
        <v>1660</v>
      </c>
      <c r="D33" s="159"/>
      <c r="L33" s="399"/>
      <c r="M33" s="399"/>
      <c r="N33" s="399"/>
      <c r="P33" s="156"/>
    </row>
    <row r="34" spans="1:16">
      <c r="A34" s="160" t="s">
        <v>387</v>
      </c>
      <c r="B34" s="153">
        <v>1</v>
      </c>
      <c r="C34" s="159">
        <v>0</v>
      </c>
      <c r="D34" s="159"/>
      <c r="L34" s="399"/>
      <c r="M34" s="399"/>
      <c r="N34" s="399"/>
      <c r="P34" s="156"/>
    </row>
    <row r="35" spans="1:16">
      <c r="A35" s="161" t="s">
        <v>388</v>
      </c>
      <c r="B35" s="153">
        <v>1</v>
      </c>
      <c r="C35" s="159">
        <v>0</v>
      </c>
      <c r="D35" s="159"/>
      <c r="L35" s="399"/>
      <c r="M35" s="399"/>
      <c r="N35" s="399"/>
      <c r="P35" s="156"/>
    </row>
    <row r="36" spans="1:16">
      <c r="A36" s="160" t="s">
        <v>389</v>
      </c>
      <c r="B36" s="153">
        <v>6357</v>
      </c>
      <c r="C36" s="159">
        <v>708</v>
      </c>
      <c r="D36" s="159"/>
      <c r="L36" s="399"/>
      <c r="M36" s="399"/>
      <c r="N36" s="399"/>
    </row>
    <row r="37" spans="1:16">
      <c r="A37" s="161" t="s">
        <v>390</v>
      </c>
      <c r="B37" s="153">
        <v>620</v>
      </c>
      <c r="C37" s="159">
        <v>15</v>
      </c>
      <c r="D37" s="159"/>
      <c r="L37" s="399"/>
      <c r="M37" s="399"/>
      <c r="N37" s="399"/>
    </row>
    <row r="38" spans="1:16">
      <c r="A38" s="161" t="s">
        <v>391</v>
      </c>
      <c r="B38" s="153">
        <v>2942</v>
      </c>
      <c r="C38" s="159">
        <v>624</v>
      </c>
      <c r="D38" s="159"/>
      <c r="L38" s="399"/>
      <c r="M38" s="399"/>
      <c r="N38" s="399"/>
    </row>
    <row r="39" spans="1:16">
      <c r="A39" s="161" t="s">
        <v>392</v>
      </c>
      <c r="B39" s="153">
        <v>2795</v>
      </c>
      <c r="C39" s="159">
        <v>69</v>
      </c>
      <c r="D39" s="159"/>
      <c r="L39" s="399"/>
      <c r="M39" s="399"/>
      <c r="N39" s="399"/>
    </row>
    <row r="40" spans="1:16">
      <c r="A40" s="160" t="s">
        <v>393</v>
      </c>
      <c r="B40" s="153">
        <v>1069</v>
      </c>
      <c r="C40" s="159">
        <v>55</v>
      </c>
      <c r="D40" s="159"/>
      <c r="L40" s="399"/>
      <c r="M40" s="399"/>
      <c r="N40" s="399"/>
    </row>
    <row r="41" spans="1:16">
      <c r="A41" s="161" t="s">
        <v>394</v>
      </c>
      <c r="B41" s="153">
        <v>1010</v>
      </c>
      <c r="C41" s="159">
        <v>46</v>
      </c>
      <c r="D41" s="159"/>
      <c r="L41" s="399"/>
      <c r="M41" s="399"/>
      <c r="N41" s="399"/>
    </row>
    <row r="42" spans="1:16">
      <c r="A42" s="161" t="s">
        <v>395</v>
      </c>
      <c r="B42" s="153">
        <v>59</v>
      </c>
      <c r="C42" s="159">
        <v>9</v>
      </c>
      <c r="D42" s="159"/>
      <c r="L42" s="399"/>
      <c r="M42" s="399"/>
      <c r="N42" s="399"/>
    </row>
    <row r="43" spans="1:16">
      <c r="A43" s="160" t="s">
        <v>396</v>
      </c>
      <c r="B43" s="153">
        <v>2427</v>
      </c>
      <c r="C43" s="159">
        <v>41</v>
      </c>
      <c r="D43" s="159"/>
      <c r="L43" s="399"/>
      <c r="M43" s="399"/>
      <c r="N43" s="399"/>
    </row>
    <row r="44" spans="1:16">
      <c r="A44" s="161" t="s">
        <v>397</v>
      </c>
      <c r="B44" s="153">
        <v>921</v>
      </c>
      <c r="C44" s="159">
        <v>14</v>
      </c>
      <c r="D44" s="159"/>
      <c r="L44" s="399"/>
      <c r="M44" s="399"/>
      <c r="N44" s="399"/>
    </row>
    <row r="45" spans="1:16">
      <c r="A45" s="161" t="s">
        <v>398</v>
      </c>
      <c r="B45" s="153">
        <v>1506</v>
      </c>
      <c r="C45" s="159">
        <v>27</v>
      </c>
      <c r="D45" s="159"/>
      <c r="L45" s="399"/>
      <c r="M45" s="399"/>
      <c r="N45" s="399"/>
    </row>
    <row r="46" spans="1:16" ht="15" customHeight="1">
      <c r="A46" s="160" t="s">
        <v>399</v>
      </c>
      <c r="B46" s="153">
        <v>1022</v>
      </c>
      <c r="C46" s="159">
        <v>87</v>
      </c>
      <c r="D46" s="159"/>
      <c r="L46" s="399" t="s">
        <v>645</v>
      </c>
      <c r="M46" s="399"/>
      <c r="N46" s="399"/>
      <c r="O46" s="399"/>
    </row>
    <row r="47" spans="1:16">
      <c r="A47" s="161" t="s">
        <v>400</v>
      </c>
      <c r="B47" s="153">
        <v>963</v>
      </c>
      <c r="C47" s="159">
        <v>76</v>
      </c>
      <c r="D47" s="159"/>
      <c r="L47" s="399"/>
      <c r="M47" s="399"/>
      <c r="N47" s="399"/>
      <c r="O47" s="399"/>
    </row>
    <row r="48" spans="1:16">
      <c r="A48" s="161" t="s">
        <v>401</v>
      </c>
      <c r="B48" s="153">
        <v>59</v>
      </c>
      <c r="C48" s="159">
        <v>11</v>
      </c>
      <c r="D48" s="159"/>
      <c r="L48" s="399"/>
      <c r="M48" s="399"/>
      <c r="N48" s="399"/>
      <c r="O48" s="399"/>
    </row>
    <row r="49" spans="1:15">
      <c r="A49" s="161" t="s">
        <v>402</v>
      </c>
      <c r="B49" s="153">
        <v>0</v>
      </c>
      <c r="C49" s="159">
        <v>0</v>
      </c>
      <c r="D49" s="159"/>
      <c r="L49" s="399"/>
      <c r="M49" s="399"/>
      <c r="N49" s="399"/>
      <c r="O49" s="399"/>
    </row>
    <row r="50" spans="1:15">
      <c r="A50" s="160" t="s">
        <v>403</v>
      </c>
      <c r="B50" s="153">
        <v>2176</v>
      </c>
      <c r="C50" s="159">
        <v>164</v>
      </c>
      <c r="D50" s="159"/>
      <c r="L50" s="399"/>
      <c r="M50" s="399"/>
      <c r="N50" s="399"/>
      <c r="O50" s="399"/>
    </row>
    <row r="51" spans="1:15">
      <c r="A51" s="161" t="s">
        <v>404</v>
      </c>
      <c r="B51" s="153">
        <v>1516</v>
      </c>
      <c r="C51" s="159">
        <v>125</v>
      </c>
      <c r="D51" s="159"/>
      <c r="L51" s="399"/>
      <c r="M51" s="399"/>
      <c r="N51" s="399"/>
      <c r="O51" s="399"/>
    </row>
    <row r="52" spans="1:15">
      <c r="A52" s="161" t="s">
        <v>405</v>
      </c>
      <c r="B52" s="153">
        <v>168</v>
      </c>
      <c r="C52" s="159">
        <v>6</v>
      </c>
      <c r="D52" s="159"/>
      <c r="L52" s="399"/>
      <c r="M52" s="399"/>
      <c r="N52" s="399"/>
      <c r="O52" s="399"/>
    </row>
    <row r="53" spans="1:15">
      <c r="A53" s="161" t="s">
        <v>406</v>
      </c>
      <c r="B53" s="153">
        <v>492</v>
      </c>
      <c r="C53" s="159">
        <v>33</v>
      </c>
      <c r="D53" s="159"/>
      <c r="L53" s="399"/>
      <c r="M53" s="399"/>
      <c r="N53" s="399"/>
      <c r="O53" s="399"/>
    </row>
    <row r="54" spans="1:15">
      <c r="A54" s="160" t="s">
        <v>407</v>
      </c>
      <c r="B54" s="153">
        <v>1529</v>
      </c>
      <c r="C54" s="159">
        <v>92</v>
      </c>
      <c r="D54" s="159"/>
      <c r="L54" s="399"/>
      <c r="M54" s="399"/>
      <c r="N54" s="399"/>
      <c r="O54" s="399"/>
    </row>
    <row r="55" spans="1:15">
      <c r="A55" s="161" t="s">
        <v>408</v>
      </c>
      <c r="B55" s="153">
        <v>603</v>
      </c>
      <c r="C55" s="159">
        <v>37</v>
      </c>
      <c r="D55" s="159"/>
      <c r="L55" s="399"/>
      <c r="M55" s="399"/>
      <c r="N55" s="399"/>
      <c r="O55" s="399"/>
    </row>
    <row r="56" spans="1:15">
      <c r="A56" s="161" t="s">
        <v>409</v>
      </c>
      <c r="B56" s="153">
        <v>258</v>
      </c>
      <c r="C56" s="159">
        <v>20</v>
      </c>
      <c r="D56" s="159"/>
      <c r="L56" s="399"/>
      <c r="M56" s="399"/>
      <c r="N56" s="399"/>
      <c r="O56" s="399"/>
    </row>
    <row r="57" spans="1:15">
      <c r="A57" s="161" t="s">
        <v>410</v>
      </c>
      <c r="B57" s="153">
        <v>279</v>
      </c>
      <c r="C57" s="159">
        <v>11</v>
      </c>
      <c r="D57" s="159"/>
      <c r="L57" s="399"/>
      <c r="M57" s="399"/>
      <c r="N57" s="399"/>
      <c r="O57" s="399"/>
    </row>
    <row r="58" spans="1:15">
      <c r="A58" s="161" t="s">
        <v>411</v>
      </c>
      <c r="B58" s="153">
        <v>80</v>
      </c>
      <c r="C58" s="159">
        <v>6</v>
      </c>
      <c r="D58" s="159"/>
      <c r="L58" s="399"/>
      <c r="M58" s="399"/>
      <c r="N58" s="399"/>
      <c r="O58" s="399"/>
    </row>
    <row r="59" spans="1:15">
      <c r="A59" s="161" t="s">
        <v>412</v>
      </c>
      <c r="B59" s="153">
        <v>169</v>
      </c>
      <c r="C59" s="159">
        <v>10</v>
      </c>
      <c r="D59" s="159"/>
      <c r="L59" s="399"/>
      <c r="M59" s="399"/>
      <c r="N59" s="399"/>
      <c r="O59" s="399"/>
    </row>
    <row r="60" spans="1:15">
      <c r="A60" s="161" t="s">
        <v>413</v>
      </c>
      <c r="B60" s="153">
        <v>9</v>
      </c>
      <c r="C60" s="159">
        <v>3</v>
      </c>
      <c r="D60" s="159"/>
      <c r="L60" s="399"/>
      <c r="M60" s="399"/>
      <c r="N60" s="399"/>
      <c r="O60" s="399"/>
    </row>
    <row r="61" spans="1:15">
      <c r="A61" s="161" t="s">
        <v>414</v>
      </c>
      <c r="B61" s="153">
        <v>131</v>
      </c>
      <c r="C61" s="159">
        <v>5</v>
      </c>
      <c r="D61" s="159"/>
      <c r="L61" s="399"/>
      <c r="M61" s="399"/>
      <c r="N61" s="399"/>
      <c r="O61" s="399"/>
    </row>
    <row r="62" spans="1:15">
      <c r="A62" s="160" t="s">
        <v>415</v>
      </c>
      <c r="B62" s="153">
        <v>3860</v>
      </c>
      <c r="C62" s="159">
        <v>388</v>
      </c>
      <c r="D62" s="159"/>
      <c r="L62" s="399"/>
      <c r="M62" s="399"/>
      <c r="N62" s="399"/>
      <c r="O62" s="399"/>
    </row>
    <row r="63" spans="1:15">
      <c r="A63" s="161" t="s">
        <v>416</v>
      </c>
      <c r="B63" s="153">
        <v>93</v>
      </c>
      <c r="C63" s="159">
        <v>19</v>
      </c>
      <c r="D63" s="159"/>
    </row>
    <row r="64" spans="1:15">
      <c r="A64" s="161" t="s">
        <v>417</v>
      </c>
      <c r="B64" s="153">
        <v>664</v>
      </c>
      <c r="C64" s="159">
        <v>89</v>
      </c>
      <c r="D64" s="159"/>
    </row>
    <row r="65" spans="1:4">
      <c r="A65" s="161" t="s">
        <v>418</v>
      </c>
      <c r="B65" s="153">
        <v>902</v>
      </c>
      <c r="C65" s="159">
        <v>60</v>
      </c>
      <c r="D65" s="159"/>
    </row>
    <row r="66" spans="1:4">
      <c r="A66" s="161" t="s">
        <v>419</v>
      </c>
      <c r="B66" s="153">
        <v>722</v>
      </c>
      <c r="C66" s="159">
        <v>89</v>
      </c>
    </row>
    <row r="67" spans="1:4">
      <c r="A67" s="161" t="s">
        <v>420</v>
      </c>
      <c r="B67" s="153">
        <v>170</v>
      </c>
      <c r="C67" s="159">
        <v>19</v>
      </c>
    </row>
    <row r="68" spans="1:4">
      <c r="A68" s="161" t="s">
        <v>421</v>
      </c>
      <c r="B68" s="153">
        <v>1309</v>
      </c>
      <c r="C68" s="159">
        <v>112</v>
      </c>
    </row>
    <row r="69" spans="1:4">
      <c r="A69" s="161"/>
      <c r="B69" s="153"/>
      <c r="C69" s="159"/>
    </row>
    <row r="70" spans="1:4">
      <c r="A70" s="286" t="s">
        <v>619</v>
      </c>
      <c r="B70" s="153"/>
      <c r="C70" s="159"/>
    </row>
    <row r="74" spans="1:4">
      <c r="A74" s="41" t="s">
        <v>422</v>
      </c>
    </row>
    <row r="75" spans="1:4">
      <c r="A75" s="41" t="s">
        <v>346</v>
      </c>
    </row>
  </sheetData>
  <sheetProtection algorithmName="SHA-512" hashValue="ePG4Re3rEN7ZBqSET/JxjLVPV2vUlPlwBH6wqCu2XZdRBm7Dr+BYS78Y+K/OdH3Ajn7h4roZ9+4enN0KbLlwlQ==" saltValue="74BAfjWVdgz5ehvcu3qG1A=="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80" zoomScaleNormal="80" workbookViewId="0">
      <selection activeCell="Q28" sqref="Q28"/>
    </sheetView>
  </sheetViews>
  <sheetFormatPr baseColWidth="10" defaultRowHeight="15"/>
  <cols>
    <col min="1" max="2" width="11.42578125" style="295"/>
    <col min="3" max="3" width="11.42578125" style="295" customWidth="1"/>
    <col min="4" max="16" width="11.42578125" style="295"/>
    <col min="17" max="17" width="20.5703125" style="295" customWidth="1"/>
    <col min="18" max="16384" width="11.42578125" style="295"/>
  </cols>
  <sheetData>
    <row r="1" spans="1:22" s="147" customFormat="1" ht="22.5" customHeight="1">
      <c r="A1" s="416" t="s">
        <v>95</v>
      </c>
      <c r="B1" s="416"/>
      <c r="C1" s="416"/>
      <c r="D1" s="416"/>
      <c r="E1" s="416"/>
      <c r="F1" s="416"/>
      <c r="G1" s="416"/>
      <c r="H1" s="416"/>
      <c r="I1" s="416"/>
      <c r="J1" s="416"/>
      <c r="K1" s="416"/>
      <c r="L1" s="416"/>
      <c r="M1" s="416"/>
      <c r="N1" s="416"/>
      <c r="O1" s="416"/>
      <c r="P1" s="416"/>
      <c r="Q1" s="416"/>
      <c r="R1" s="416"/>
      <c r="S1" s="416"/>
      <c r="T1" s="146"/>
      <c r="U1" s="146"/>
      <c r="V1" s="146"/>
    </row>
    <row r="2" spans="1:22">
      <c r="A2" s="19"/>
      <c r="B2" s="112"/>
      <c r="C2" s="112"/>
      <c r="D2" s="112"/>
      <c r="E2" s="112"/>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17" t="s">
        <v>96</v>
      </c>
      <c r="B4" s="417"/>
      <c r="C4" s="417"/>
      <c r="D4" s="417"/>
      <c r="E4" s="417"/>
      <c r="F4" s="417"/>
      <c r="G4" s="20"/>
      <c r="H4" s="20"/>
      <c r="I4" s="417" t="s">
        <v>97</v>
      </c>
      <c r="J4" s="417"/>
      <c r="K4" s="417"/>
      <c r="L4" s="417"/>
      <c r="M4" s="417"/>
      <c r="N4" s="417"/>
      <c r="O4" s="21"/>
      <c r="P4" s="21"/>
      <c r="Q4" s="18"/>
      <c r="R4" s="18"/>
      <c r="S4" s="18"/>
    </row>
    <row r="5" spans="1:22" ht="25.5">
      <c r="A5" s="22" t="s">
        <v>98</v>
      </c>
      <c r="B5" s="23" t="s">
        <v>99</v>
      </c>
      <c r="C5" s="23" t="s">
        <v>100</v>
      </c>
      <c r="D5" s="24" t="s">
        <v>101</v>
      </c>
      <c r="E5" s="24" t="s">
        <v>102</v>
      </c>
      <c r="F5" s="25" t="s">
        <v>103</v>
      </c>
      <c r="G5" s="18"/>
      <c r="H5" s="18"/>
      <c r="I5" s="22" t="s">
        <v>104</v>
      </c>
      <c r="J5" s="23" t="s">
        <v>99</v>
      </c>
      <c r="K5" s="23" t="s">
        <v>100</v>
      </c>
      <c r="L5" s="24" t="s">
        <v>101</v>
      </c>
      <c r="M5" s="24" t="s">
        <v>102</v>
      </c>
      <c r="N5" s="25" t="s">
        <v>105</v>
      </c>
      <c r="O5" s="21"/>
      <c r="P5" s="21"/>
    </row>
    <row r="6" spans="1:22">
      <c r="A6" s="26">
        <v>43831</v>
      </c>
      <c r="B6" s="28">
        <v>40983</v>
      </c>
      <c r="C6" s="28">
        <v>50406</v>
      </c>
      <c r="D6" s="28">
        <v>5806</v>
      </c>
      <c r="E6" s="206">
        <v>85583</v>
      </c>
      <c r="F6" s="27">
        <v>91389</v>
      </c>
      <c r="G6" s="18"/>
      <c r="H6" s="18"/>
      <c r="I6" s="167">
        <v>2009</v>
      </c>
      <c r="J6" s="28">
        <v>45104</v>
      </c>
      <c r="K6" s="28">
        <v>41255</v>
      </c>
      <c r="L6" s="28">
        <v>10154</v>
      </c>
      <c r="M6" s="28">
        <v>76205</v>
      </c>
      <c r="N6" s="28">
        <v>86359</v>
      </c>
      <c r="O6" s="21"/>
      <c r="P6" s="21"/>
    </row>
    <row r="7" spans="1:22">
      <c r="A7" s="26">
        <v>43862</v>
      </c>
      <c r="B7" s="207">
        <v>40267</v>
      </c>
      <c r="C7" s="207">
        <v>49441</v>
      </c>
      <c r="D7" s="207">
        <v>5654</v>
      </c>
      <c r="E7" s="208">
        <v>84054</v>
      </c>
      <c r="F7" s="27">
        <v>89708</v>
      </c>
      <c r="G7" s="18"/>
      <c r="H7" s="18"/>
      <c r="I7" s="167">
        <v>2010</v>
      </c>
      <c r="J7" s="28">
        <v>53770</v>
      </c>
      <c r="K7" s="28">
        <v>49789</v>
      </c>
      <c r="L7" s="28">
        <v>10819</v>
      </c>
      <c r="M7" s="28">
        <v>92740</v>
      </c>
      <c r="N7" s="28">
        <v>103559</v>
      </c>
      <c r="O7" s="21"/>
      <c r="P7" s="21"/>
    </row>
    <row r="8" spans="1:22">
      <c r="A8" s="26">
        <v>43891</v>
      </c>
      <c r="B8" s="28">
        <v>45519</v>
      </c>
      <c r="C8" s="28">
        <v>54111</v>
      </c>
      <c r="D8" s="28">
        <v>6660</v>
      </c>
      <c r="E8" s="206">
        <v>92970</v>
      </c>
      <c r="F8" s="27">
        <v>99630</v>
      </c>
      <c r="G8" s="18"/>
      <c r="H8" s="18"/>
      <c r="I8" s="167">
        <v>2011</v>
      </c>
      <c r="J8" s="28">
        <v>55125</v>
      </c>
      <c r="K8" s="28">
        <v>51594</v>
      </c>
      <c r="L8" s="28">
        <v>8458</v>
      </c>
      <c r="M8" s="28">
        <v>98261</v>
      </c>
      <c r="N8" s="28">
        <v>106719</v>
      </c>
      <c r="O8" s="21"/>
      <c r="P8" s="21"/>
    </row>
    <row r="9" spans="1:22">
      <c r="A9" s="26">
        <v>43922</v>
      </c>
      <c r="B9" s="209">
        <v>51671</v>
      </c>
      <c r="C9" s="209">
        <v>59055</v>
      </c>
      <c r="D9" s="210">
        <v>7695</v>
      </c>
      <c r="E9" s="206">
        <v>103031</v>
      </c>
      <c r="F9" s="27">
        <v>110726</v>
      </c>
      <c r="G9" s="37"/>
      <c r="H9" s="37"/>
      <c r="I9" s="167">
        <v>2012</v>
      </c>
      <c r="J9" s="28">
        <v>58916</v>
      </c>
      <c r="K9" s="28">
        <v>55674</v>
      </c>
      <c r="L9" s="28">
        <v>8673</v>
      </c>
      <c r="M9" s="28">
        <v>105917</v>
      </c>
      <c r="N9" s="28">
        <v>114590</v>
      </c>
      <c r="O9" s="21"/>
      <c r="P9" s="21"/>
    </row>
    <row r="10" spans="1:22">
      <c r="A10" s="26">
        <v>43952</v>
      </c>
      <c r="B10" s="28">
        <v>52148</v>
      </c>
      <c r="C10" s="28">
        <v>60525</v>
      </c>
      <c r="D10" s="28">
        <v>7961</v>
      </c>
      <c r="E10" s="206">
        <v>104712</v>
      </c>
      <c r="F10" s="27">
        <v>112673</v>
      </c>
      <c r="G10" s="18"/>
      <c r="H10" s="18"/>
      <c r="I10" s="167">
        <v>2013</v>
      </c>
      <c r="J10" s="28">
        <v>61582</v>
      </c>
      <c r="K10" s="28">
        <v>58914</v>
      </c>
      <c r="L10" s="28">
        <v>8477</v>
      </c>
      <c r="M10" s="28">
        <v>112019</v>
      </c>
      <c r="N10" s="28">
        <v>120496</v>
      </c>
      <c r="O10" s="21"/>
      <c r="P10" s="21"/>
    </row>
    <row r="11" spans="1:22">
      <c r="A11" s="26">
        <v>43983</v>
      </c>
      <c r="B11" s="28">
        <v>51505</v>
      </c>
      <c r="C11" s="28">
        <v>61245</v>
      </c>
      <c r="D11" s="28">
        <v>8155</v>
      </c>
      <c r="E11" s="206">
        <v>104595</v>
      </c>
      <c r="F11" s="27">
        <v>112750</v>
      </c>
      <c r="G11" s="37"/>
      <c r="H11" s="37"/>
      <c r="I11" s="167">
        <v>2014</v>
      </c>
      <c r="J11" s="28">
        <v>58134</v>
      </c>
      <c r="K11" s="28">
        <v>56797</v>
      </c>
      <c r="L11" s="28">
        <v>7379</v>
      </c>
      <c r="M11" s="28">
        <v>107552</v>
      </c>
      <c r="N11" s="28">
        <v>114931</v>
      </c>
      <c r="O11" s="21"/>
      <c r="P11" s="21"/>
    </row>
    <row r="12" spans="1:22">
      <c r="A12" s="26">
        <v>44013</v>
      </c>
      <c r="B12" s="28">
        <v>49965</v>
      </c>
      <c r="C12" s="28">
        <v>60841</v>
      </c>
      <c r="D12" s="28">
        <v>7543</v>
      </c>
      <c r="E12" s="21">
        <v>103263</v>
      </c>
      <c r="F12" s="27">
        <v>110806</v>
      </c>
      <c r="G12" s="37"/>
      <c r="H12" s="37"/>
      <c r="I12" s="167">
        <v>2015</v>
      </c>
      <c r="J12" s="28">
        <v>53523</v>
      </c>
      <c r="K12" s="28">
        <v>54850</v>
      </c>
      <c r="L12" s="28">
        <v>6521</v>
      </c>
      <c r="M12" s="28">
        <v>101852</v>
      </c>
      <c r="N12" s="28">
        <v>108373</v>
      </c>
      <c r="O12" s="21"/>
      <c r="P12" s="21"/>
    </row>
    <row r="13" spans="1:22">
      <c r="A13" s="26">
        <v>44044</v>
      </c>
      <c r="B13" s="28">
        <v>49973</v>
      </c>
      <c r="C13" s="28">
        <v>61093</v>
      </c>
      <c r="D13" s="28">
        <v>7597</v>
      </c>
      <c r="E13" s="21">
        <v>103469</v>
      </c>
      <c r="F13" s="27">
        <v>111066</v>
      </c>
      <c r="G13" s="342"/>
      <c r="H13" s="37"/>
      <c r="I13" s="167">
        <v>2016</v>
      </c>
      <c r="J13" s="28">
        <v>49494</v>
      </c>
      <c r="K13" s="28">
        <v>53655</v>
      </c>
      <c r="L13" s="28">
        <v>5328</v>
      </c>
      <c r="M13" s="28">
        <v>97821</v>
      </c>
      <c r="N13" s="28">
        <v>103149</v>
      </c>
      <c r="O13" s="21"/>
      <c r="P13" s="21"/>
    </row>
    <row r="14" spans="1:22">
      <c r="A14" s="26">
        <v>44075</v>
      </c>
      <c r="B14" s="28">
        <v>50006</v>
      </c>
      <c r="C14" s="28">
        <v>59881</v>
      </c>
      <c r="D14" s="37">
        <v>7986</v>
      </c>
      <c r="E14" s="28">
        <v>101901</v>
      </c>
      <c r="F14" s="27">
        <v>109887</v>
      </c>
      <c r="G14" s="37"/>
      <c r="H14" s="37"/>
      <c r="I14" s="167">
        <v>2017</v>
      </c>
      <c r="J14" s="28">
        <v>45576</v>
      </c>
      <c r="K14" s="28">
        <v>52375</v>
      </c>
      <c r="L14" s="28">
        <v>6044</v>
      </c>
      <c r="M14" s="28">
        <v>91907</v>
      </c>
      <c r="N14" s="28">
        <v>97951</v>
      </c>
      <c r="O14" s="21"/>
      <c r="P14" s="21"/>
    </row>
    <row r="15" spans="1:22">
      <c r="A15" s="141">
        <v>44105</v>
      </c>
      <c r="B15" s="390">
        <v>52132</v>
      </c>
      <c r="C15" s="390">
        <v>61425</v>
      </c>
      <c r="D15" s="390">
        <v>8741</v>
      </c>
      <c r="E15" s="390">
        <v>104816</v>
      </c>
      <c r="F15" s="142">
        <v>113557</v>
      </c>
      <c r="G15" s="37"/>
      <c r="H15" s="37"/>
      <c r="I15" s="167">
        <v>2018</v>
      </c>
      <c r="J15" s="28">
        <v>41129</v>
      </c>
      <c r="K15" s="28">
        <v>50921</v>
      </c>
      <c r="L15" s="28">
        <v>5576</v>
      </c>
      <c r="M15" s="28">
        <v>86474</v>
      </c>
      <c r="N15" s="28">
        <v>92050</v>
      </c>
      <c r="O15" s="21"/>
      <c r="P15" s="21"/>
    </row>
    <row r="16" spans="1:22">
      <c r="A16" s="26">
        <v>44136</v>
      </c>
      <c r="B16" s="350"/>
      <c r="C16" s="350"/>
      <c r="D16" s="28"/>
      <c r="E16" s="28"/>
      <c r="F16" s="27"/>
      <c r="G16" s="37"/>
      <c r="H16" s="37"/>
      <c r="I16" s="167">
        <v>2019</v>
      </c>
      <c r="J16" s="28">
        <v>39836</v>
      </c>
      <c r="K16" s="28">
        <v>49947</v>
      </c>
      <c r="L16" s="28">
        <v>5707</v>
      </c>
      <c r="M16" s="28">
        <v>84076</v>
      </c>
      <c r="N16" s="28">
        <v>89783</v>
      </c>
    </row>
    <row r="17" spans="1:19">
      <c r="A17" s="26">
        <v>44166</v>
      </c>
      <c r="B17" s="28"/>
      <c r="C17" s="28"/>
      <c r="D17" s="28"/>
      <c r="E17" s="28"/>
      <c r="F17" s="27"/>
      <c r="G17" s="37"/>
      <c r="H17" s="37"/>
      <c r="I17" s="167">
        <v>2020</v>
      </c>
      <c r="J17" s="205">
        <v>40983</v>
      </c>
      <c r="K17" s="205">
        <v>50406</v>
      </c>
      <c r="L17" s="205">
        <v>5806</v>
      </c>
      <c r="M17" s="205">
        <v>85583</v>
      </c>
      <c r="N17" s="205">
        <v>91389</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18"/>
    </row>
    <row r="21" spans="1:19">
      <c r="A21" s="26"/>
      <c r="B21" s="32"/>
      <c r="C21" s="32"/>
      <c r="D21" s="32"/>
      <c r="E21" s="33"/>
      <c r="F21" s="34"/>
      <c r="G21" s="18"/>
      <c r="H21" s="18"/>
    </row>
    <row r="22" spans="1:19">
      <c r="A22" s="26"/>
      <c r="B22" s="29"/>
      <c r="C22" s="29"/>
      <c r="D22" s="29"/>
      <c r="E22" s="30"/>
      <c r="F22" s="31"/>
      <c r="G22" s="18"/>
      <c r="H22" s="18"/>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row>
    <row r="41" spans="1:21">
      <c r="A41" s="18"/>
      <c r="B41" s="18"/>
      <c r="C41" s="18"/>
      <c r="D41" s="18"/>
      <c r="E41" s="18"/>
      <c r="F41" s="18"/>
      <c r="G41" s="18"/>
      <c r="H41" s="18"/>
    </row>
    <row r="42" spans="1:21">
      <c r="A42" s="18"/>
      <c r="B42" s="18"/>
      <c r="C42" s="18"/>
      <c r="D42" s="18"/>
      <c r="E42" s="18"/>
      <c r="F42" s="18"/>
      <c r="G42" s="18"/>
      <c r="H42" s="18"/>
      <c r="I42" s="418" t="s">
        <v>106</v>
      </c>
      <c r="J42" s="418"/>
      <c r="K42" s="418"/>
      <c r="L42" s="418"/>
      <c r="M42" s="418"/>
      <c r="N42" s="418"/>
      <c r="O42" s="418"/>
      <c r="P42" s="418"/>
      <c r="Q42" s="418"/>
      <c r="R42" s="418"/>
      <c r="S42" s="418"/>
      <c r="T42" s="418"/>
      <c r="U42" s="418"/>
    </row>
    <row r="43" spans="1:21">
      <c r="B43" s="37"/>
      <c r="C43" s="37"/>
      <c r="D43" s="37"/>
      <c r="E43" s="37"/>
      <c r="F43" s="18"/>
      <c r="G43" s="18"/>
      <c r="H43" s="18"/>
      <c r="I43" s="419">
        <v>2017</v>
      </c>
      <c r="J43" s="420"/>
      <c r="K43" s="421">
        <v>2018</v>
      </c>
      <c r="L43" s="422"/>
      <c r="M43" s="423">
        <v>2019</v>
      </c>
      <c r="N43" s="424"/>
      <c r="O43" s="421">
        <v>2020</v>
      </c>
      <c r="P43" s="422"/>
      <c r="Q43" s="35" t="s">
        <v>107</v>
      </c>
      <c r="R43" s="425" t="s">
        <v>108</v>
      </c>
      <c r="S43" s="426"/>
      <c r="T43" s="425" t="s">
        <v>302</v>
      </c>
      <c r="U43" s="427"/>
    </row>
    <row r="44" spans="1:21" ht="15" customHeight="1">
      <c r="B44" s="332"/>
      <c r="C44" s="332"/>
      <c r="D44" s="332"/>
      <c r="E44" s="332"/>
      <c r="F44" s="332"/>
      <c r="G44" s="332"/>
      <c r="H44" s="18"/>
      <c r="I44" s="36">
        <v>42736</v>
      </c>
      <c r="J44" s="37">
        <v>97951</v>
      </c>
      <c r="K44" s="36">
        <v>43101</v>
      </c>
      <c r="L44" s="38">
        <v>92050</v>
      </c>
      <c r="M44" s="36">
        <v>43466</v>
      </c>
      <c r="N44" s="21">
        <v>89783</v>
      </c>
      <c r="O44" s="36">
        <v>43831</v>
      </c>
      <c r="P44" s="21">
        <v>91389</v>
      </c>
      <c r="Q44" s="287">
        <f t="shared" ref="Q44:Q55" si="0">((L44-J44)/J44)*100</f>
        <v>-6.0244407918244836</v>
      </c>
      <c r="R44" s="411">
        <f t="shared" ref="R44:R55" si="1">((N44-L44)/L44)*100</f>
        <v>-2.4627919608908204</v>
      </c>
      <c r="S44" s="412"/>
      <c r="T44" s="411">
        <f>((P44-N44)/N44)*100</f>
        <v>1.7887573371350922</v>
      </c>
      <c r="U44" s="413"/>
    </row>
    <row r="45" spans="1:21">
      <c r="A45" s="332"/>
      <c r="B45" s="332"/>
      <c r="C45" s="332"/>
      <c r="D45" s="332"/>
      <c r="E45" s="332"/>
      <c r="F45" s="332"/>
      <c r="G45" s="332"/>
      <c r="H45" s="18"/>
      <c r="I45" s="36">
        <v>42767</v>
      </c>
      <c r="J45" s="37">
        <v>97017</v>
      </c>
      <c r="K45" s="36">
        <v>43132</v>
      </c>
      <c r="L45" s="21">
        <v>91721</v>
      </c>
      <c r="M45" s="36">
        <v>43497</v>
      </c>
      <c r="N45" s="21">
        <v>89435</v>
      </c>
      <c r="O45" s="36">
        <v>43862</v>
      </c>
      <c r="P45" s="21">
        <v>89708</v>
      </c>
      <c r="Q45" s="287">
        <f t="shared" si="0"/>
        <v>-5.4588371110217793</v>
      </c>
      <c r="R45" s="411">
        <f t="shared" si="1"/>
        <v>-2.4923409033918076</v>
      </c>
      <c r="S45" s="412"/>
      <c r="T45" s="411">
        <f t="shared" ref="T45:T49" si="2">((P45-N45)/N45)*100</f>
        <v>0.30524962263096106</v>
      </c>
      <c r="U45" s="413"/>
    </row>
    <row r="46" spans="1:21">
      <c r="A46" s="332"/>
      <c r="B46" s="332"/>
      <c r="C46" s="332"/>
      <c r="D46" s="332"/>
      <c r="E46" s="332"/>
      <c r="F46" s="332"/>
      <c r="G46" s="332"/>
      <c r="H46" s="18"/>
      <c r="I46" s="36">
        <v>42795</v>
      </c>
      <c r="J46" s="37">
        <v>97941</v>
      </c>
      <c r="K46" s="36">
        <v>43160</v>
      </c>
      <c r="L46" s="37">
        <v>91396</v>
      </c>
      <c r="M46" s="36">
        <v>43525</v>
      </c>
      <c r="N46" s="21">
        <v>89263</v>
      </c>
      <c r="O46" s="36">
        <v>43891</v>
      </c>
      <c r="P46" s="21">
        <v>99630</v>
      </c>
      <c r="Q46" s="287">
        <f t="shared" si="0"/>
        <v>-6.6825946232936158</v>
      </c>
      <c r="R46" s="411">
        <f t="shared" si="1"/>
        <v>-2.3338001663092478</v>
      </c>
      <c r="S46" s="412"/>
      <c r="T46" s="411">
        <f t="shared" si="2"/>
        <v>11.613994600226297</v>
      </c>
      <c r="U46" s="413"/>
    </row>
    <row r="47" spans="1:21">
      <c r="A47" s="332"/>
      <c r="B47" s="332"/>
      <c r="C47" s="332"/>
      <c r="D47" s="332"/>
      <c r="E47" s="332"/>
      <c r="F47" s="332"/>
      <c r="G47" s="332"/>
      <c r="H47" s="18"/>
      <c r="I47" s="36">
        <v>42826</v>
      </c>
      <c r="J47" s="37">
        <v>95353</v>
      </c>
      <c r="K47" s="36">
        <v>43191</v>
      </c>
      <c r="L47" s="21">
        <v>90961</v>
      </c>
      <c r="M47" s="36">
        <v>43556</v>
      </c>
      <c r="N47" s="21">
        <v>88275</v>
      </c>
      <c r="O47" s="36">
        <v>43922</v>
      </c>
      <c r="P47" s="21">
        <v>110726</v>
      </c>
      <c r="Q47" s="287">
        <f t="shared" si="0"/>
        <v>-4.6060428093505186</v>
      </c>
      <c r="R47" s="411">
        <f t="shared" si="1"/>
        <v>-2.9529138861709963</v>
      </c>
      <c r="S47" s="412"/>
      <c r="T47" s="411">
        <f t="shared" si="2"/>
        <v>25.433021806853585</v>
      </c>
      <c r="U47" s="413"/>
    </row>
    <row r="48" spans="1:21">
      <c r="A48" s="332"/>
      <c r="B48" s="332"/>
      <c r="C48" s="332"/>
      <c r="D48" s="332"/>
      <c r="E48" s="332"/>
      <c r="F48" s="332"/>
      <c r="G48" s="332"/>
      <c r="H48" s="18"/>
      <c r="I48" s="36">
        <v>42856</v>
      </c>
      <c r="J48" s="37">
        <v>93861</v>
      </c>
      <c r="K48" s="36">
        <v>43221</v>
      </c>
      <c r="L48" s="21">
        <v>90789</v>
      </c>
      <c r="M48" s="36">
        <v>43586</v>
      </c>
      <c r="N48" s="21">
        <v>87986</v>
      </c>
      <c r="O48" s="36">
        <v>43952</v>
      </c>
      <c r="P48" s="21">
        <v>112673</v>
      </c>
      <c r="Q48" s="287">
        <f t="shared" si="0"/>
        <v>-3.2729248569693481</v>
      </c>
      <c r="R48" s="411">
        <f t="shared" si="1"/>
        <v>-3.0873784269019375</v>
      </c>
      <c r="S48" s="412"/>
      <c r="T48" s="411">
        <f t="shared" si="2"/>
        <v>28.057872843406905</v>
      </c>
      <c r="U48" s="413"/>
    </row>
    <row r="49" spans="1:21">
      <c r="B49" s="332"/>
      <c r="C49" s="332"/>
      <c r="D49" s="332"/>
      <c r="E49" s="332"/>
      <c r="F49" s="332"/>
      <c r="G49" s="332"/>
      <c r="I49" s="36">
        <v>42887</v>
      </c>
      <c r="J49" s="37">
        <v>92737</v>
      </c>
      <c r="K49" s="36">
        <v>43252</v>
      </c>
      <c r="L49" s="21">
        <v>89199</v>
      </c>
      <c r="M49" s="36">
        <v>43617</v>
      </c>
      <c r="N49" s="21">
        <v>86860</v>
      </c>
      <c r="O49" s="36">
        <v>43983</v>
      </c>
      <c r="P49" s="21">
        <v>112750</v>
      </c>
      <c r="Q49" s="287">
        <f t="shared" si="0"/>
        <v>-3.8150899856583673</v>
      </c>
      <c r="R49" s="411">
        <f t="shared" si="1"/>
        <v>-2.6222267065774281</v>
      </c>
      <c r="S49" s="412"/>
      <c r="T49" s="411">
        <f t="shared" si="2"/>
        <v>29.806585309693762</v>
      </c>
      <c r="U49" s="413"/>
    </row>
    <row r="50" spans="1:21">
      <c r="B50" s="332"/>
      <c r="C50" s="332"/>
      <c r="D50" s="332"/>
      <c r="E50" s="332"/>
      <c r="F50" s="332"/>
      <c r="G50" s="332"/>
      <c r="I50" s="36">
        <v>42917</v>
      </c>
      <c r="J50" s="37">
        <v>92261</v>
      </c>
      <c r="K50" s="36">
        <v>43282</v>
      </c>
      <c r="L50" s="21">
        <v>88702</v>
      </c>
      <c r="M50" s="36">
        <v>43647</v>
      </c>
      <c r="N50" s="21">
        <v>88074</v>
      </c>
      <c r="O50" s="36">
        <v>44013</v>
      </c>
      <c r="P50" s="21">
        <v>110806</v>
      </c>
      <c r="Q50" s="287">
        <f t="shared" si="0"/>
        <v>-3.8575346029199773</v>
      </c>
      <c r="R50" s="411">
        <f t="shared" si="1"/>
        <v>-0.70798854591779214</v>
      </c>
      <c r="S50" s="412"/>
      <c r="T50" s="411">
        <f t="shared" ref="T50" si="3">((P50-N50)/N50)*100</f>
        <v>25.810114222131393</v>
      </c>
      <c r="U50" s="413"/>
    </row>
    <row r="51" spans="1:21" ht="15" customHeight="1">
      <c r="B51" s="349"/>
      <c r="C51" s="349"/>
      <c r="D51" s="349"/>
      <c r="E51" s="349"/>
      <c r="F51" s="349"/>
      <c r="G51" s="349"/>
      <c r="H51" s="349"/>
      <c r="I51" s="36">
        <v>42948</v>
      </c>
      <c r="J51" s="37">
        <v>92552</v>
      </c>
      <c r="K51" s="36">
        <v>43313</v>
      </c>
      <c r="L51" s="21">
        <v>88903</v>
      </c>
      <c r="M51" s="36">
        <v>43678</v>
      </c>
      <c r="N51" s="21">
        <v>88317</v>
      </c>
      <c r="O51" s="36">
        <v>44044</v>
      </c>
      <c r="P51" s="21">
        <v>111066</v>
      </c>
      <c r="Q51" s="287">
        <f t="shared" si="0"/>
        <v>-3.9426484570835854</v>
      </c>
      <c r="R51" s="411">
        <f t="shared" si="1"/>
        <v>-0.65914536067399299</v>
      </c>
      <c r="S51" s="412"/>
      <c r="T51" s="411">
        <f t="shared" ref="T51" si="4">((P51-N51)/N51)*100</f>
        <v>25.758347769965013</v>
      </c>
      <c r="U51" s="413"/>
    </row>
    <row r="52" spans="1:21">
      <c r="A52" s="292" t="s">
        <v>540</v>
      </c>
      <c r="B52" s="349"/>
      <c r="C52" s="349"/>
      <c r="D52" s="349"/>
      <c r="E52" s="349"/>
      <c r="F52" s="349"/>
      <c r="G52" s="349"/>
      <c r="H52" s="349"/>
      <c r="I52" s="36">
        <v>42979</v>
      </c>
      <c r="J52" s="37">
        <v>94068</v>
      </c>
      <c r="K52" s="36">
        <v>43344</v>
      </c>
      <c r="L52" s="21">
        <v>87942</v>
      </c>
      <c r="M52" s="36">
        <v>43709</v>
      </c>
      <c r="N52" s="21">
        <v>88509</v>
      </c>
      <c r="O52" s="36">
        <v>44075</v>
      </c>
      <c r="P52" s="21">
        <v>109887</v>
      </c>
      <c r="Q52" s="287">
        <f t="shared" si="0"/>
        <v>-6.512310243653527</v>
      </c>
      <c r="R52" s="411">
        <f t="shared" si="1"/>
        <v>0.64474312615132701</v>
      </c>
      <c r="S52" s="412"/>
      <c r="T52" s="411">
        <f t="shared" ref="T52" si="5">((P52-N52)/N52)*100</f>
        <v>24.153475917703286</v>
      </c>
      <c r="U52" s="413"/>
    </row>
    <row r="53" spans="1:21">
      <c r="A53" s="349"/>
      <c r="B53" s="349"/>
      <c r="C53" s="349"/>
      <c r="D53" s="349"/>
      <c r="E53" s="349"/>
      <c r="F53" s="349"/>
      <c r="G53" s="349"/>
      <c r="H53" s="349"/>
      <c r="I53" s="36">
        <v>43009</v>
      </c>
      <c r="J53" s="38">
        <v>94448</v>
      </c>
      <c r="K53" s="36">
        <v>43374</v>
      </c>
      <c r="L53" s="21">
        <v>89470</v>
      </c>
      <c r="M53" s="36">
        <v>43739</v>
      </c>
      <c r="N53" s="21">
        <v>91246</v>
      </c>
      <c r="O53" s="36">
        <v>44105</v>
      </c>
      <c r="P53" s="21">
        <v>113557</v>
      </c>
      <c r="Q53" s="287">
        <f t="shared" si="0"/>
        <v>-5.2706251058783664</v>
      </c>
      <c r="R53" s="414">
        <f t="shared" si="1"/>
        <v>1.9850229127081702</v>
      </c>
      <c r="S53" s="411"/>
      <c r="T53" s="411">
        <f t="shared" ref="T53" si="6">((P53-N53)/N53)*100</f>
        <v>24.451482804725686</v>
      </c>
      <c r="U53" s="413"/>
    </row>
    <row r="54" spans="1:21">
      <c r="A54" s="349"/>
      <c r="B54" s="349"/>
      <c r="C54" s="349"/>
      <c r="D54" s="349"/>
      <c r="E54" s="349"/>
      <c r="F54" s="349"/>
      <c r="G54" s="349"/>
      <c r="H54" s="349"/>
      <c r="I54" s="36">
        <v>43040</v>
      </c>
      <c r="J54" s="37">
        <v>94289</v>
      </c>
      <c r="K54" s="36">
        <v>43405</v>
      </c>
      <c r="L54" s="21">
        <v>90057</v>
      </c>
      <c r="M54" s="36">
        <v>43770</v>
      </c>
      <c r="N54" s="21">
        <v>91190</v>
      </c>
      <c r="O54" s="36">
        <v>44136</v>
      </c>
      <c r="P54" s="21"/>
      <c r="Q54" s="287">
        <f t="shared" si="0"/>
        <v>-4.4883284370393159</v>
      </c>
      <c r="R54" s="414">
        <f t="shared" si="1"/>
        <v>1.2580920972273115</v>
      </c>
      <c r="S54" s="411"/>
      <c r="T54" s="414" t="s">
        <v>109</v>
      </c>
      <c r="U54" s="411"/>
    </row>
    <row r="55" spans="1:21">
      <c r="A55" s="349"/>
      <c r="B55" s="349"/>
      <c r="C55" s="349"/>
      <c r="D55" s="349"/>
      <c r="E55" s="349"/>
      <c r="F55" s="349"/>
      <c r="G55" s="349"/>
      <c r="H55" s="349"/>
      <c r="I55" s="36">
        <v>43070</v>
      </c>
      <c r="J55" s="37">
        <v>92925</v>
      </c>
      <c r="K55" s="36">
        <v>43435</v>
      </c>
      <c r="L55" s="21">
        <v>88974</v>
      </c>
      <c r="M55" s="36">
        <v>43800</v>
      </c>
      <c r="N55" s="21">
        <v>89650</v>
      </c>
      <c r="O55" s="36">
        <v>44166</v>
      </c>
      <c r="P55" s="21"/>
      <c r="Q55" s="287">
        <f t="shared" si="0"/>
        <v>-4.2518159806295399</v>
      </c>
      <c r="R55" s="414">
        <f t="shared" si="1"/>
        <v>0.75977251781419286</v>
      </c>
      <c r="S55" s="411"/>
      <c r="T55" s="414" t="s">
        <v>109</v>
      </c>
      <c r="U55" s="411"/>
    </row>
    <row r="56" spans="1:21" ht="302.25" customHeight="1">
      <c r="A56" s="415" t="s">
        <v>651</v>
      </c>
      <c r="B56" s="415"/>
      <c r="C56" s="415"/>
      <c r="D56" s="415"/>
      <c r="E56" s="415"/>
      <c r="F56" s="415"/>
      <c r="G56" s="415"/>
      <c r="H56" s="415"/>
      <c r="I56" s="18"/>
      <c r="J56" s="18"/>
      <c r="K56" s="18"/>
      <c r="L56" s="18"/>
      <c r="M56" s="18"/>
      <c r="N56" s="18"/>
      <c r="O56" s="18"/>
      <c r="P56" s="18"/>
      <c r="Q56" s="18"/>
      <c r="R56" s="18"/>
      <c r="S56" s="18"/>
    </row>
    <row r="57" spans="1:21">
      <c r="A57" s="349"/>
      <c r="B57" s="349"/>
      <c r="C57" s="349"/>
      <c r="D57" s="349"/>
      <c r="E57" s="349"/>
      <c r="F57" s="349"/>
      <c r="G57" s="349"/>
      <c r="H57" s="349"/>
      <c r="I57" s="18"/>
      <c r="J57" s="18"/>
      <c r="K57" s="18"/>
      <c r="L57" s="18"/>
      <c r="M57" s="18"/>
      <c r="N57" s="18"/>
      <c r="O57" s="18"/>
      <c r="P57" s="18"/>
      <c r="Q57" s="18"/>
      <c r="R57" s="18"/>
      <c r="S57" s="18"/>
    </row>
    <row r="58" spans="1:21">
      <c r="A58" s="349"/>
      <c r="B58" s="349"/>
      <c r="C58" s="349"/>
      <c r="D58" s="349"/>
      <c r="E58" s="349"/>
      <c r="F58" s="349"/>
      <c r="G58" s="349"/>
      <c r="H58" s="349"/>
      <c r="I58" s="18"/>
      <c r="J58" s="18"/>
      <c r="K58" s="18"/>
      <c r="L58" s="18"/>
      <c r="M58" s="18"/>
      <c r="N58" s="18"/>
      <c r="O58" s="18"/>
      <c r="P58" s="18"/>
      <c r="Q58" s="18"/>
      <c r="R58" s="18"/>
      <c r="S58" s="18"/>
    </row>
    <row r="59" spans="1:21">
      <c r="A59" s="41" t="s">
        <v>110</v>
      </c>
      <c r="B59" s="41" t="s">
        <v>111</v>
      </c>
      <c r="C59" s="349"/>
      <c r="D59" s="349"/>
      <c r="E59" s="349"/>
      <c r="F59" s="349"/>
      <c r="G59" s="349"/>
      <c r="H59" s="349"/>
      <c r="I59" s="18"/>
      <c r="J59" s="18"/>
      <c r="K59" s="18"/>
      <c r="L59" s="18"/>
      <c r="M59" s="37"/>
      <c r="N59" s="37"/>
      <c r="O59" s="37"/>
      <c r="P59" s="37"/>
      <c r="Q59" s="37"/>
      <c r="R59" s="18"/>
      <c r="S59" s="18"/>
    </row>
    <row r="60" spans="1:21">
      <c r="A60" s="41" t="s">
        <v>112</v>
      </c>
      <c r="B60" s="41" t="s">
        <v>48</v>
      </c>
      <c r="C60" s="349"/>
      <c r="D60" s="349"/>
      <c r="E60" s="349"/>
      <c r="F60" s="349"/>
      <c r="G60" s="349"/>
      <c r="H60" s="349"/>
      <c r="I60" s="18"/>
      <c r="J60" s="18"/>
      <c r="K60" s="18"/>
      <c r="L60" s="18"/>
      <c r="M60" s="37"/>
      <c r="N60" s="37"/>
      <c r="O60" s="37"/>
      <c r="P60" s="37"/>
      <c r="Q60" s="37"/>
      <c r="R60" s="37"/>
      <c r="S60" s="37"/>
    </row>
    <row r="61" spans="1:21">
      <c r="A61" s="349"/>
      <c r="B61" s="349"/>
      <c r="C61" s="349"/>
      <c r="D61" s="349"/>
      <c r="E61" s="349"/>
      <c r="F61" s="349"/>
      <c r="G61" s="349"/>
      <c r="H61" s="349"/>
      <c r="I61" s="18"/>
      <c r="J61" s="18"/>
      <c r="K61" s="18"/>
      <c r="L61" s="18"/>
      <c r="M61" s="37"/>
      <c r="N61" s="37"/>
      <c r="O61" s="37"/>
      <c r="P61" s="37"/>
      <c r="Q61" s="37"/>
      <c r="R61" s="37"/>
      <c r="S61" s="37"/>
    </row>
    <row r="62" spans="1:21">
      <c r="A62" s="349"/>
      <c r="B62" s="349"/>
      <c r="C62" s="349"/>
      <c r="D62" s="349"/>
      <c r="E62" s="349"/>
      <c r="F62" s="349"/>
      <c r="G62" s="349"/>
      <c r="H62" s="349"/>
      <c r="I62" s="18"/>
      <c r="J62" s="18"/>
      <c r="K62" s="18"/>
      <c r="L62" s="18"/>
      <c r="M62" s="37"/>
      <c r="N62" s="37"/>
      <c r="O62" s="37"/>
      <c r="P62" s="37"/>
      <c r="Q62" s="37"/>
      <c r="R62" s="18"/>
      <c r="S62" s="18"/>
    </row>
    <row r="63" spans="1:21">
      <c r="A63" s="349"/>
      <c r="B63" s="349"/>
      <c r="C63" s="349"/>
      <c r="D63" s="349"/>
      <c r="E63" s="349"/>
      <c r="F63" s="349"/>
      <c r="G63" s="349"/>
      <c r="H63" s="349"/>
      <c r="I63" s="18"/>
      <c r="J63" s="18"/>
      <c r="K63" s="18"/>
      <c r="L63" s="18"/>
      <c r="M63" s="18"/>
      <c r="N63" s="18"/>
      <c r="O63" s="18"/>
      <c r="P63" s="18"/>
      <c r="Q63" s="18"/>
      <c r="R63" s="18"/>
      <c r="S63" s="18"/>
    </row>
    <row r="64" spans="1:21">
      <c r="A64" s="349"/>
      <c r="B64" s="349"/>
      <c r="C64" s="349"/>
      <c r="D64" s="349"/>
      <c r="E64" s="349"/>
      <c r="F64" s="349"/>
      <c r="G64" s="349"/>
      <c r="H64" s="349"/>
    </row>
    <row r="65" spans="1:8">
      <c r="A65" s="349"/>
      <c r="B65" s="349"/>
      <c r="C65" s="349"/>
      <c r="D65" s="349"/>
      <c r="E65" s="349"/>
      <c r="F65" s="349"/>
      <c r="G65" s="349"/>
      <c r="H65" s="349"/>
    </row>
    <row r="66" spans="1:8">
      <c r="A66" s="349"/>
      <c r="B66" s="349"/>
      <c r="C66" s="349"/>
      <c r="D66" s="349"/>
      <c r="E66" s="349"/>
      <c r="F66" s="349"/>
      <c r="G66" s="349"/>
      <c r="H66" s="349"/>
    </row>
    <row r="67" spans="1:8">
      <c r="A67" s="349"/>
      <c r="B67" s="349"/>
      <c r="C67" s="349"/>
      <c r="D67" s="349"/>
      <c r="E67" s="349"/>
      <c r="F67" s="349"/>
      <c r="G67" s="349"/>
      <c r="H67" s="349"/>
    </row>
    <row r="68" spans="1:8">
      <c r="A68" s="349"/>
      <c r="B68" s="349"/>
      <c r="C68" s="349"/>
      <c r="D68" s="349"/>
      <c r="E68" s="349"/>
      <c r="F68" s="349"/>
      <c r="G68" s="349"/>
      <c r="H68" s="349"/>
    </row>
    <row r="69" spans="1:8">
      <c r="A69" s="349"/>
      <c r="B69" s="349"/>
      <c r="C69" s="349"/>
      <c r="D69" s="349"/>
      <c r="E69" s="349"/>
      <c r="F69" s="349"/>
      <c r="G69" s="349"/>
      <c r="H69" s="349"/>
    </row>
    <row r="70" spans="1:8">
      <c r="A70" s="349"/>
      <c r="B70" s="349"/>
      <c r="C70" s="349"/>
      <c r="D70" s="349"/>
      <c r="E70" s="349"/>
      <c r="F70" s="349"/>
      <c r="G70" s="349"/>
      <c r="H70" s="349"/>
    </row>
    <row r="71" spans="1:8">
      <c r="A71" s="349"/>
      <c r="B71" s="349"/>
      <c r="C71" s="349"/>
      <c r="D71" s="349"/>
      <c r="E71" s="349"/>
      <c r="F71" s="349"/>
      <c r="G71" s="349"/>
      <c r="H71" s="349"/>
    </row>
    <row r="72" spans="1:8">
      <c r="A72" s="349"/>
      <c r="B72" s="349"/>
      <c r="C72" s="349"/>
      <c r="D72" s="349"/>
      <c r="E72" s="349"/>
      <c r="F72" s="349"/>
      <c r="G72" s="349"/>
      <c r="H72" s="349"/>
    </row>
    <row r="73" spans="1:8">
      <c r="A73" s="349"/>
      <c r="B73" s="349"/>
      <c r="C73" s="349"/>
      <c r="D73" s="349"/>
      <c r="E73" s="349"/>
      <c r="F73" s="349"/>
      <c r="G73" s="349"/>
      <c r="H73" s="349"/>
    </row>
    <row r="74" spans="1:8">
      <c r="A74" s="349"/>
      <c r="B74" s="349"/>
      <c r="C74" s="349"/>
      <c r="D74" s="349"/>
      <c r="E74" s="349"/>
      <c r="F74" s="349"/>
      <c r="G74" s="349"/>
      <c r="H74" s="349"/>
    </row>
    <row r="75" spans="1:8">
      <c r="A75" s="332"/>
      <c r="B75" s="332"/>
      <c r="C75" s="332"/>
      <c r="D75" s="332"/>
      <c r="E75" s="332"/>
      <c r="F75" s="332"/>
      <c r="G75" s="332"/>
    </row>
    <row r="76" spans="1:8">
      <c r="A76" s="332"/>
      <c r="B76" s="332"/>
      <c r="C76" s="332"/>
      <c r="D76" s="332"/>
      <c r="E76" s="332"/>
      <c r="F76" s="332"/>
      <c r="G76" s="332"/>
    </row>
  </sheetData>
  <sheetProtection algorithmName="SHA-512" hashValue="Gw82xr9WLnx6F8knUZvzEVkDDSt/rXC3f+IqNJd3Il7jVSut/zb7RJxMqFCoZQZ5j3Tgjd8v5dxKaidYAnT+Eg==" saltValue="JiMonPSzfNwS8ldrQIrtiQ==" spinCount="100000" sheet="1" objects="1" scenarios="1"/>
  <mergeCells count="35">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28" t="s">
        <v>461</v>
      </c>
      <c r="B1" s="428"/>
      <c r="C1" s="428"/>
      <c r="D1" s="428"/>
      <c r="E1" s="428"/>
      <c r="F1" s="428"/>
      <c r="G1" s="428"/>
      <c r="H1" s="428"/>
      <c r="I1" s="428"/>
      <c r="J1" s="428"/>
      <c r="K1" s="428"/>
    </row>
    <row r="2" spans="1:11" ht="47.25" customHeight="1" thickBot="1">
      <c r="A2" s="43" t="s">
        <v>113</v>
      </c>
      <c r="B2" s="43" t="s">
        <v>114</v>
      </c>
      <c r="C2" s="43" t="s">
        <v>115</v>
      </c>
      <c r="D2" s="43" t="s">
        <v>116</v>
      </c>
      <c r="E2" s="43" t="s">
        <v>117</v>
      </c>
      <c r="F2" s="43" t="s">
        <v>118</v>
      </c>
      <c r="G2" s="44" t="s">
        <v>119</v>
      </c>
      <c r="H2" s="44" t="s">
        <v>120</v>
      </c>
      <c r="I2" s="45" t="s">
        <v>121</v>
      </c>
      <c r="J2" s="43" t="s">
        <v>122</v>
      </c>
      <c r="K2" s="44" t="s">
        <v>123</v>
      </c>
    </row>
    <row r="3" spans="1:11">
      <c r="A3" s="42" t="s">
        <v>124</v>
      </c>
      <c r="B3" s="47">
        <v>25</v>
      </c>
      <c r="C3" s="47">
        <v>521</v>
      </c>
      <c r="D3" s="47">
        <v>183</v>
      </c>
      <c r="E3" s="47">
        <v>1134</v>
      </c>
      <c r="F3" s="47">
        <v>60</v>
      </c>
      <c r="G3" s="47">
        <v>1050</v>
      </c>
      <c r="H3" s="47">
        <v>126</v>
      </c>
      <c r="I3" s="48">
        <v>3099</v>
      </c>
      <c r="J3" s="49">
        <v>2849</v>
      </c>
      <c r="K3" s="50">
        <f>I3*100/J3-100</f>
        <v>8.7750087750087715</v>
      </c>
    </row>
    <row r="4" spans="1:11">
      <c r="A4" s="42" t="s">
        <v>125</v>
      </c>
      <c r="B4" s="47">
        <v>20</v>
      </c>
      <c r="C4" s="47">
        <v>98</v>
      </c>
      <c r="D4" s="47">
        <v>48</v>
      </c>
      <c r="E4" s="47">
        <v>55</v>
      </c>
      <c r="F4" s="47">
        <v>34</v>
      </c>
      <c r="G4" s="47">
        <v>222</v>
      </c>
      <c r="H4" s="47">
        <v>39</v>
      </c>
      <c r="I4" s="48">
        <v>516</v>
      </c>
      <c r="J4" s="49">
        <v>504</v>
      </c>
      <c r="K4" s="50">
        <f t="shared" ref="K4:K35" si="0">I4*100/J4-100</f>
        <v>2.3809523809523796</v>
      </c>
    </row>
    <row r="5" spans="1:11">
      <c r="A5" s="42" t="s">
        <v>126</v>
      </c>
      <c r="B5" s="47">
        <v>25</v>
      </c>
      <c r="C5" s="47">
        <v>87</v>
      </c>
      <c r="D5" s="47">
        <v>92</v>
      </c>
      <c r="E5" s="47">
        <v>125</v>
      </c>
      <c r="F5" s="47">
        <v>63</v>
      </c>
      <c r="G5" s="47">
        <v>266</v>
      </c>
      <c r="H5" s="47">
        <v>43</v>
      </c>
      <c r="I5" s="48">
        <v>701</v>
      </c>
      <c r="J5" s="49">
        <v>558</v>
      </c>
      <c r="K5" s="50">
        <f t="shared" si="0"/>
        <v>25.627240143369178</v>
      </c>
    </row>
    <row r="6" spans="1:11">
      <c r="A6" s="42" t="s">
        <v>127</v>
      </c>
      <c r="B6" s="47">
        <v>159</v>
      </c>
      <c r="C6" s="47">
        <v>1118</v>
      </c>
      <c r="D6" s="47">
        <v>588</v>
      </c>
      <c r="E6" s="47">
        <v>2463</v>
      </c>
      <c r="F6" s="47">
        <v>209</v>
      </c>
      <c r="G6" s="47">
        <v>2499</v>
      </c>
      <c r="H6" s="47">
        <v>291</v>
      </c>
      <c r="I6" s="48">
        <v>7327</v>
      </c>
      <c r="J6" s="49">
        <v>7233</v>
      </c>
      <c r="K6" s="50">
        <f t="shared" si="0"/>
        <v>1.2995990598645051</v>
      </c>
    </row>
    <row r="7" spans="1:11">
      <c r="A7" s="42" t="s">
        <v>128</v>
      </c>
      <c r="B7" s="47">
        <v>52</v>
      </c>
      <c r="C7" s="47">
        <v>49</v>
      </c>
      <c r="D7" s="47">
        <v>39</v>
      </c>
      <c r="E7" s="47">
        <v>71</v>
      </c>
      <c r="F7" s="47">
        <v>12</v>
      </c>
      <c r="G7" s="47">
        <v>243</v>
      </c>
      <c r="H7" s="47">
        <v>53</v>
      </c>
      <c r="I7" s="48">
        <v>519</v>
      </c>
      <c r="J7" s="49">
        <v>512</v>
      </c>
      <c r="K7" s="50">
        <f t="shared" si="0"/>
        <v>1.3671875</v>
      </c>
    </row>
    <row r="8" spans="1:11">
      <c r="A8" s="42" t="s">
        <v>129</v>
      </c>
      <c r="B8" s="47">
        <v>32</v>
      </c>
      <c r="C8" s="47">
        <v>458</v>
      </c>
      <c r="D8" s="47">
        <v>173</v>
      </c>
      <c r="E8" s="47">
        <v>297</v>
      </c>
      <c r="F8" s="47">
        <v>149</v>
      </c>
      <c r="G8" s="47">
        <v>1030</v>
      </c>
      <c r="H8" s="47">
        <v>180</v>
      </c>
      <c r="I8" s="48">
        <v>2319</v>
      </c>
      <c r="J8" s="49">
        <v>2258</v>
      </c>
      <c r="K8" s="50">
        <f t="shared" si="0"/>
        <v>2.7015057573073449</v>
      </c>
    </row>
    <row r="9" spans="1:11">
      <c r="A9" s="42" t="s">
        <v>130</v>
      </c>
      <c r="B9" s="47">
        <v>14</v>
      </c>
      <c r="C9" s="47">
        <v>32</v>
      </c>
      <c r="D9" s="47">
        <v>32</v>
      </c>
      <c r="E9" s="47">
        <v>29</v>
      </c>
      <c r="F9" s="47">
        <v>21</v>
      </c>
      <c r="G9" s="47">
        <v>110</v>
      </c>
      <c r="H9" s="47">
        <v>13</v>
      </c>
      <c r="I9" s="48">
        <v>251</v>
      </c>
      <c r="J9" s="49">
        <v>241</v>
      </c>
      <c r="K9" s="50">
        <f t="shared" si="0"/>
        <v>4.1493775933609953</v>
      </c>
    </row>
    <row r="10" spans="1:11">
      <c r="A10" s="42" t="s">
        <v>131</v>
      </c>
      <c r="B10" s="47">
        <v>26</v>
      </c>
      <c r="C10" s="47">
        <v>53</v>
      </c>
      <c r="D10" s="47">
        <v>46</v>
      </c>
      <c r="E10" s="47">
        <v>99</v>
      </c>
      <c r="F10" s="47">
        <v>8</v>
      </c>
      <c r="G10" s="47">
        <v>229</v>
      </c>
      <c r="H10" s="47">
        <v>50</v>
      </c>
      <c r="I10" s="48">
        <v>511</v>
      </c>
      <c r="J10" s="49">
        <v>488</v>
      </c>
      <c r="K10" s="50">
        <f t="shared" si="0"/>
        <v>4.7131147540983562</v>
      </c>
    </row>
    <row r="11" spans="1:11">
      <c r="A11" s="42" t="s">
        <v>132</v>
      </c>
      <c r="B11" s="47">
        <v>109</v>
      </c>
      <c r="C11" s="47">
        <v>695</v>
      </c>
      <c r="D11" s="47">
        <v>435</v>
      </c>
      <c r="E11" s="47">
        <v>1173</v>
      </c>
      <c r="F11" s="47">
        <v>157</v>
      </c>
      <c r="G11" s="47">
        <v>1701</v>
      </c>
      <c r="H11" s="47">
        <v>275</v>
      </c>
      <c r="I11" s="48">
        <v>4545</v>
      </c>
      <c r="J11" s="49">
        <v>4252</v>
      </c>
      <c r="K11" s="50">
        <f t="shared" si="0"/>
        <v>6.8908748824082835</v>
      </c>
    </row>
    <row r="12" spans="1:11">
      <c r="A12" s="42" t="s">
        <v>133</v>
      </c>
      <c r="B12" s="47">
        <v>37</v>
      </c>
      <c r="C12" s="47">
        <v>83</v>
      </c>
      <c r="D12" s="47">
        <v>92</v>
      </c>
      <c r="E12" s="47">
        <v>67</v>
      </c>
      <c r="F12" s="47">
        <v>18</v>
      </c>
      <c r="G12" s="47">
        <v>199</v>
      </c>
      <c r="H12" s="47">
        <v>53</v>
      </c>
      <c r="I12" s="48">
        <v>549</v>
      </c>
      <c r="J12" s="49">
        <v>587</v>
      </c>
      <c r="K12" s="50">
        <f t="shared" si="0"/>
        <v>-6.4735945485519579</v>
      </c>
    </row>
    <row r="13" spans="1:11">
      <c r="A13" s="42" t="s">
        <v>134</v>
      </c>
      <c r="B13" s="47">
        <v>88</v>
      </c>
      <c r="C13" s="47">
        <v>208</v>
      </c>
      <c r="D13" s="47">
        <v>181</v>
      </c>
      <c r="E13" s="47">
        <v>581</v>
      </c>
      <c r="F13" s="47">
        <v>45</v>
      </c>
      <c r="G13" s="47">
        <v>619</v>
      </c>
      <c r="H13" s="47">
        <v>92</v>
      </c>
      <c r="I13" s="48">
        <v>1814</v>
      </c>
      <c r="J13" s="49">
        <v>1793</v>
      </c>
      <c r="K13" s="50">
        <f t="shared" si="0"/>
        <v>1.1712214166201846</v>
      </c>
    </row>
    <row r="14" spans="1:11">
      <c r="A14" s="42" t="s">
        <v>135</v>
      </c>
      <c r="B14" s="47">
        <v>72</v>
      </c>
      <c r="C14" s="47">
        <v>400</v>
      </c>
      <c r="D14" s="47">
        <v>269</v>
      </c>
      <c r="E14" s="47">
        <v>284</v>
      </c>
      <c r="F14" s="47">
        <v>122</v>
      </c>
      <c r="G14" s="47">
        <v>969</v>
      </c>
      <c r="H14" s="47">
        <v>133</v>
      </c>
      <c r="I14" s="48">
        <v>2249</v>
      </c>
      <c r="J14" s="49">
        <v>2153</v>
      </c>
      <c r="K14" s="50">
        <f t="shared" si="0"/>
        <v>4.4588945657222467</v>
      </c>
    </row>
    <row r="15" spans="1:11">
      <c r="A15" s="42" t="s">
        <v>136</v>
      </c>
      <c r="B15" s="47">
        <v>85</v>
      </c>
      <c r="C15" s="47">
        <v>398</v>
      </c>
      <c r="D15" s="47">
        <v>394</v>
      </c>
      <c r="E15" s="47">
        <v>386</v>
      </c>
      <c r="F15" s="47">
        <v>107</v>
      </c>
      <c r="G15" s="47">
        <v>991</v>
      </c>
      <c r="H15" s="47">
        <v>235</v>
      </c>
      <c r="I15" s="48">
        <v>2596</v>
      </c>
      <c r="J15" s="49">
        <v>2672</v>
      </c>
      <c r="K15" s="50">
        <f t="shared" si="0"/>
        <v>-2.8443113772455035</v>
      </c>
    </row>
    <row r="16" spans="1:11">
      <c r="A16" s="42" t="s">
        <v>137</v>
      </c>
      <c r="B16" s="47">
        <v>251</v>
      </c>
      <c r="C16" s="47">
        <v>2935</v>
      </c>
      <c r="D16" s="47">
        <v>1772</v>
      </c>
      <c r="E16" s="47">
        <v>1940</v>
      </c>
      <c r="F16" s="47">
        <v>802</v>
      </c>
      <c r="G16" s="47">
        <v>7024</v>
      </c>
      <c r="H16" s="47">
        <v>1831</v>
      </c>
      <c r="I16" s="48">
        <v>16555</v>
      </c>
      <c r="J16" s="49">
        <v>16344</v>
      </c>
      <c r="K16" s="50">
        <f t="shared" si="0"/>
        <v>1.2909936368086079</v>
      </c>
    </row>
    <row r="17" spans="1:11">
      <c r="A17" s="42" t="s">
        <v>138</v>
      </c>
      <c r="B17" s="47">
        <v>30</v>
      </c>
      <c r="C17" s="47">
        <v>140</v>
      </c>
      <c r="D17" s="47">
        <v>163</v>
      </c>
      <c r="E17" s="47">
        <v>137</v>
      </c>
      <c r="F17" s="47">
        <v>44</v>
      </c>
      <c r="G17" s="47">
        <v>411</v>
      </c>
      <c r="H17" s="47">
        <v>104</v>
      </c>
      <c r="I17" s="48">
        <v>1029</v>
      </c>
      <c r="J17" s="49">
        <v>1036</v>
      </c>
      <c r="K17" s="50">
        <f t="shared" si="0"/>
        <v>-0.67567567567567721</v>
      </c>
    </row>
    <row r="18" spans="1:11">
      <c r="A18" s="42" t="s">
        <v>139</v>
      </c>
      <c r="B18" s="47">
        <v>70</v>
      </c>
      <c r="C18" s="47">
        <v>787</v>
      </c>
      <c r="D18" s="47">
        <v>593</v>
      </c>
      <c r="E18" s="47">
        <v>706</v>
      </c>
      <c r="F18" s="47">
        <v>142</v>
      </c>
      <c r="G18" s="47">
        <v>1652</v>
      </c>
      <c r="H18" s="47">
        <v>414</v>
      </c>
      <c r="I18" s="48">
        <v>4364</v>
      </c>
      <c r="J18" s="49">
        <v>4508</v>
      </c>
      <c r="K18" s="50">
        <f t="shared" si="0"/>
        <v>-3.1943212067435667</v>
      </c>
    </row>
    <row r="19" spans="1:11">
      <c r="A19" s="42" t="s">
        <v>140</v>
      </c>
      <c r="B19" s="47">
        <v>33</v>
      </c>
      <c r="C19" s="47">
        <v>537</v>
      </c>
      <c r="D19" s="47">
        <v>179</v>
      </c>
      <c r="E19" s="47">
        <v>860</v>
      </c>
      <c r="F19" s="47">
        <v>79</v>
      </c>
      <c r="G19" s="47">
        <v>1215</v>
      </c>
      <c r="H19" s="47">
        <v>193</v>
      </c>
      <c r="I19" s="48">
        <v>3096</v>
      </c>
      <c r="J19" s="49">
        <v>3056</v>
      </c>
      <c r="K19" s="50">
        <f t="shared" si="0"/>
        <v>1.3089005235602116</v>
      </c>
    </row>
    <row r="20" spans="1:11">
      <c r="A20" s="42" t="s">
        <v>141</v>
      </c>
      <c r="B20" s="47">
        <v>92</v>
      </c>
      <c r="C20" s="47">
        <v>704</v>
      </c>
      <c r="D20" s="47">
        <v>587</v>
      </c>
      <c r="E20" s="47">
        <v>738</v>
      </c>
      <c r="F20" s="47">
        <v>119</v>
      </c>
      <c r="G20" s="47">
        <v>1499</v>
      </c>
      <c r="H20" s="47">
        <v>354</v>
      </c>
      <c r="I20" s="48">
        <v>4093</v>
      </c>
      <c r="J20" s="49">
        <v>4164</v>
      </c>
      <c r="K20" s="50">
        <f t="shared" si="0"/>
        <v>-1.7050912584053748</v>
      </c>
    </row>
    <row r="21" spans="1:11">
      <c r="A21" s="42" t="s">
        <v>142</v>
      </c>
      <c r="B21" s="47">
        <v>29</v>
      </c>
      <c r="C21" s="47">
        <v>258</v>
      </c>
      <c r="D21" s="47">
        <v>135</v>
      </c>
      <c r="E21" s="47">
        <v>138</v>
      </c>
      <c r="F21" s="47">
        <v>74</v>
      </c>
      <c r="G21" s="47">
        <v>617</v>
      </c>
      <c r="H21" s="47">
        <v>121</v>
      </c>
      <c r="I21" s="48">
        <v>1372</v>
      </c>
      <c r="J21" s="49">
        <v>1512</v>
      </c>
      <c r="K21" s="50">
        <f t="shared" si="0"/>
        <v>-9.2592592592592524</v>
      </c>
    </row>
    <row r="22" spans="1:11">
      <c r="A22" s="42" t="s">
        <v>143</v>
      </c>
      <c r="B22" s="47">
        <v>16</v>
      </c>
      <c r="C22" s="47">
        <v>64</v>
      </c>
      <c r="D22" s="47">
        <v>76</v>
      </c>
      <c r="E22" s="47">
        <v>73</v>
      </c>
      <c r="F22" s="47">
        <v>21</v>
      </c>
      <c r="G22" s="47">
        <v>233</v>
      </c>
      <c r="H22" s="47">
        <v>40</v>
      </c>
      <c r="I22" s="48">
        <v>523</v>
      </c>
      <c r="J22" s="49">
        <v>486</v>
      </c>
      <c r="K22" s="50">
        <f t="shared" si="0"/>
        <v>7.6131687242798307</v>
      </c>
    </row>
    <row r="23" spans="1:11">
      <c r="A23" s="42" t="s">
        <v>144</v>
      </c>
      <c r="B23" s="47">
        <v>33</v>
      </c>
      <c r="C23" s="47">
        <v>247</v>
      </c>
      <c r="D23" s="47">
        <v>121</v>
      </c>
      <c r="E23" s="47">
        <v>346</v>
      </c>
      <c r="F23" s="47">
        <v>41</v>
      </c>
      <c r="G23" s="47">
        <v>517</v>
      </c>
      <c r="H23" s="47">
        <v>53</v>
      </c>
      <c r="I23" s="48">
        <v>1358</v>
      </c>
      <c r="J23" s="49">
        <v>1212</v>
      </c>
      <c r="K23" s="50">
        <f t="shared" si="0"/>
        <v>12.046204620462049</v>
      </c>
    </row>
    <row r="24" spans="1:11">
      <c r="A24" s="42" t="s">
        <v>145</v>
      </c>
      <c r="B24" s="47">
        <v>302</v>
      </c>
      <c r="C24" s="47">
        <v>3817</v>
      </c>
      <c r="D24" s="47">
        <v>1925</v>
      </c>
      <c r="E24" s="47">
        <v>2549</v>
      </c>
      <c r="F24" s="47">
        <v>969</v>
      </c>
      <c r="G24" s="47">
        <v>9975</v>
      </c>
      <c r="H24" s="47">
        <v>2043</v>
      </c>
      <c r="I24" s="48">
        <v>21580</v>
      </c>
      <c r="J24" s="49">
        <v>21783</v>
      </c>
      <c r="K24" s="50">
        <f t="shared" si="0"/>
        <v>-0.93191938667769136</v>
      </c>
    </row>
    <row r="25" spans="1:11">
      <c r="A25" s="42" t="s">
        <v>146</v>
      </c>
      <c r="B25" s="47">
        <v>31</v>
      </c>
      <c r="C25" s="47">
        <v>253</v>
      </c>
      <c r="D25" s="47">
        <v>211</v>
      </c>
      <c r="E25" s="47">
        <v>285</v>
      </c>
      <c r="F25" s="47">
        <v>47</v>
      </c>
      <c r="G25" s="47">
        <v>595</v>
      </c>
      <c r="H25" s="47">
        <v>167</v>
      </c>
      <c r="I25" s="48">
        <v>1589</v>
      </c>
      <c r="J25" s="49">
        <v>1585</v>
      </c>
      <c r="K25" s="50">
        <f t="shared" si="0"/>
        <v>0.25236593059936752</v>
      </c>
    </row>
    <row r="26" spans="1:11">
      <c r="A26" s="42" t="s">
        <v>147</v>
      </c>
      <c r="B26" s="47">
        <v>16</v>
      </c>
      <c r="C26" s="47">
        <v>99</v>
      </c>
      <c r="D26" s="47">
        <v>44</v>
      </c>
      <c r="E26" s="47">
        <v>217</v>
      </c>
      <c r="F26" s="47">
        <v>15</v>
      </c>
      <c r="G26" s="47">
        <v>225</v>
      </c>
      <c r="H26" s="47">
        <v>36</v>
      </c>
      <c r="I26" s="48">
        <v>652</v>
      </c>
      <c r="J26" s="49">
        <v>651</v>
      </c>
      <c r="K26" s="50">
        <f t="shared" si="0"/>
        <v>0.15360983102918624</v>
      </c>
    </row>
    <row r="27" spans="1:11">
      <c r="A27" s="42" t="s">
        <v>148</v>
      </c>
      <c r="B27" s="47">
        <v>17</v>
      </c>
      <c r="C27" s="47">
        <v>113</v>
      </c>
      <c r="D27" s="47">
        <v>161</v>
      </c>
      <c r="E27" s="47">
        <v>89</v>
      </c>
      <c r="F27" s="47">
        <v>33</v>
      </c>
      <c r="G27" s="47">
        <v>355</v>
      </c>
      <c r="H27" s="47">
        <v>82</v>
      </c>
      <c r="I27" s="48">
        <v>850</v>
      </c>
      <c r="J27" s="49">
        <v>836</v>
      </c>
      <c r="K27" s="50">
        <f t="shared" si="0"/>
        <v>1.6746411483253638</v>
      </c>
    </row>
    <row r="28" spans="1:11">
      <c r="A28" s="42" t="s">
        <v>149</v>
      </c>
      <c r="B28" s="47">
        <v>39</v>
      </c>
      <c r="C28" s="47">
        <v>50</v>
      </c>
      <c r="D28" s="47">
        <v>44</v>
      </c>
      <c r="E28" s="47">
        <v>81</v>
      </c>
      <c r="F28" s="47">
        <v>14</v>
      </c>
      <c r="G28" s="47">
        <v>260</v>
      </c>
      <c r="H28" s="47">
        <v>37</v>
      </c>
      <c r="I28" s="48">
        <v>525</v>
      </c>
      <c r="J28" s="49">
        <v>476</v>
      </c>
      <c r="K28" s="50">
        <f t="shared" si="0"/>
        <v>10.294117647058826</v>
      </c>
    </row>
    <row r="29" spans="1:11">
      <c r="A29" s="42" t="s">
        <v>150</v>
      </c>
      <c r="B29" s="47">
        <v>40</v>
      </c>
      <c r="C29" s="47">
        <v>462</v>
      </c>
      <c r="D29" s="47">
        <v>408</v>
      </c>
      <c r="E29" s="47">
        <v>263</v>
      </c>
      <c r="F29" s="47">
        <v>128</v>
      </c>
      <c r="G29" s="47">
        <v>1128</v>
      </c>
      <c r="H29" s="47">
        <v>257</v>
      </c>
      <c r="I29" s="48">
        <v>2686</v>
      </c>
      <c r="J29" s="49">
        <v>2704</v>
      </c>
      <c r="K29" s="50">
        <f t="shared" si="0"/>
        <v>-0.66568047337278813</v>
      </c>
    </row>
    <row r="30" spans="1:11">
      <c r="A30" s="42" t="s">
        <v>151</v>
      </c>
      <c r="B30" s="47">
        <v>14</v>
      </c>
      <c r="C30" s="47">
        <v>26</v>
      </c>
      <c r="D30" s="47">
        <v>38</v>
      </c>
      <c r="E30" s="47">
        <v>63</v>
      </c>
      <c r="F30" s="47">
        <v>5</v>
      </c>
      <c r="G30" s="47">
        <v>130</v>
      </c>
      <c r="H30" s="47">
        <v>18</v>
      </c>
      <c r="I30" s="48">
        <v>294</v>
      </c>
      <c r="J30" s="49">
        <v>292</v>
      </c>
      <c r="K30" s="50">
        <f t="shared" si="0"/>
        <v>0.68493150684930981</v>
      </c>
    </row>
    <row r="31" spans="1:11">
      <c r="A31" s="42" t="s">
        <v>152</v>
      </c>
      <c r="B31" s="47">
        <v>27</v>
      </c>
      <c r="C31" s="47">
        <v>149</v>
      </c>
      <c r="D31" s="47">
        <v>104</v>
      </c>
      <c r="E31" s="47">
        <v>79</v>
      </c>
      <c r="F31" s="47">
        <v>58</v>
      </c>
      <c r="G31" s="47">
        <v>425</v>
      </c>
      <c r="H31" s="47">
        <v>82</v>
      </c>
      <c r="I31" s="48">
        <v>924</v>
      </c>
      <c r="J31" s="49">
        <v>1052</v>
      </c>
      <c r="K31" s="50">
        <f t="shared" si="0"/>
        <v>-12.167300380228141</v>
      </c>
    </row>
    <row r="32" spans="1:11">
      <c r="A32" s="42" t="s">
        <v>153</v>
      </c>
      <c r="B32" s="47">
        <v>27</v>
      </c>
      <c r="C32" s="47">
        <v>162</v>
      </c>
      <c r="D32" s="47">
        <v>224</v>
      </c>
      <c r="E32" s="47">
        <v>125</v>
      </c>
      <c r="F32" s="47">
        <v>41</v>
      </c>
      <c r="G32" s="47">
        <v>376</v>
      </c>
      <c r="H32" s="47">
        <v>97</v>
      </c>
      <c r="I32" s="48">
        <v>1052</v>
      </c>
      <c r="J32" s="49">
        <v>1057</v>
      </c>
      <c r="K32" s="50">
        <f t="shared" si="0"/>
        <v>-0.47303689687795725</v>
      </c>
    </row>
    <row r="33" spans="1:11">
      <c r="A33" s="51" t="s">
        <v>154</v>
      </c>
      <c r="B33" s="52">
        <v>8</v>
      </c>
      <c r="C33" s="52">
        <v>25</v>
      </c>
      <c r="D33" s="52">
        <v>10</v>
      </c>
      <c r="E33" s="52">
        <v>24</v>
      </c>
      <c r="F33" s="52">
        <v>5</v>
      </c>
      <c r="G33" s="52">
        <v>36</v>
      </c>
      <c r="H33" s="52">
        <v>4</v>
      </c>
      <c r="I33" s="53">
        <v>112</v>
      </c>
      <c r="J33" s="49">
        <v>120</v>
      </c>
      <c r="K33" s="50">
        <f t="shared" si="0"/>
        <v>-6.6666666666666714</v>
      </c>
    </row>
    <row r="34" spans="1:11">
      <c r="A34" s="54"/>
      <c r="B34" s="52"/>
      <c r="C34" s="52"/>
      <c r="D34" s="52"/>
      <c r="E34" s="52"/>
      <c r="F34" s="52"/>
      <c r="G34" s="52"/>
      <c r="H34" s="52"/>
      <c r="I34" s="52"/>
      <c r="J34" s="49"/>
      <c r="K34" s="50"/>
    </row>
    <row r="35" spans="1:11">
      <c r="A35" s="55" t="s">
        <v>155</v>
      </c>
      <c r="B35" s="56">
        <f>SUM(B3:B33)</f>
        <v>1819</v>
      </c>
      <c r="C35" s="56">
        <f t="shared" ref="C35:I35" si="1">SUM(C3:C33)</f>
        <v>15028</v>
      </c>
      <c r="D35" s="56">
        <f t="shared" si="1"/>
        <v>9367</v>
      </c>
      <c r="E35" s="56">
        <f t="shared" si="1"/>
        <v>15477</v>
      </c>
      <c r="F35" s="56">
        <f t="shared" si="1"/>
        <v>3642</v>
      </c>
      <c r="G35" s="56">
        <f t="shared" si="1"/>
        <v>36801</v>
      </c>
      <c r="H35" s="56">
        <f t="shared" si="1"/>
        <v>7516</v>
      </c>
      <c r="I35" s="56">
        <f t="shared" si="1"/>
        <v>89650</v>
      </c>
      <c r="J35" s="57">
        <v>88974</v>
      </c>
      <c r="K35" s="58">
        <f t="shared" si="0"/>
        <v>0.75977251781419852</v>
      </c>
    </row>
    <row r="36" spans="1:11">
      <c r="A36" s="59"/>
      <c r="B36" s="60"/>
      <c r="C36" s="60"/>
      <c r="D36" s="60"/>
      <c r="E36" s="60"/>
      <c r="F36" s="60"/>
      <c r="G36" s="60"/>
      <c r="H36" s="60"/>
      <c r="I36" s="60"/>
      <c r="J36" s="61"/>
      <c r="K36" s="62"/>
    </row>
    <row r="38" spans="1:11">
      <c r="C38" s="42"/>
      <c r="D38" s="42"/>
      <c r="E38" s="42"/>
      <c r="F38" s="42"/>
      <c r="G38" s="42"/>
      <c r="H38" s="42"/>
      <c r="I38" s="42"/>
      <c r="J38" s="42"/>
      <c r="K38" s="42"/>
    </row>
    <row r="39" spans="1:11">
      <c r="C39" s="42"/>
      <c r="D39" s="42"/>
      <c r="E39" s="42"/>
      <c r="F39" s="42"/>
      <c r="G39" s="42"/>
      <c r="H39" s="42"/>
      <c r="I39" s="42"/>
      <c r="J39" s="42"/>
      <c r="K39" s="42"/>
    </row>
    <row r="40" spans="1:11">
      <c r="A40" s="41" t="s">
        <v>110</v>
      </c>
      <c r="B40" s="41" t="s">
        <v>111</v>
      </c>
    </row>
    <row r="41" spans="1:11">
      <c r="A41" s="41" t="s">
        <v>112</v>
      </c>
      <c r="B41" s="41" t="s">
        <v>48</v>
      </c>
    </row>
  </sheetData>
  <sheetProtection algorithmName="SHA-512" hashValue="dlONWRgti9i9H9EzoF3ugLDA47zymVfuxIYEJ6HCT88K3TirOMqElHxpmR0+PMTB5HXDKcNKCk4AV2vvL6kRzw==" saltValue="eg06+4J2bvqF5LvL71Ea5Q=="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A3" sqref="A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29" t="s">
        <v>646</v>
      </c>
      <c r="B1" s="429"/>
      <c r="C1" s="429"/>
      <c r="D1" s="429"/>
      <c r="E1" s="429"/>
      <c r="F1" s="429"/>
      <c r="G1" s="429"/>
      <c r="H1" s="429"/>
      <c r="I1" s="429"/>
    </row>
    <row r="2" spans="1:19" ht="39" customHeight="1">
      <c r="A2" s="63" t="s">
        <v>98</v>
      </c>
      <c r="B2" s="64" t="s">
        <v>156</v>
      </c>
      <c r="C2" s="63" t="s">
        <v>114</v>
      </c>
      <c r="D2" s="64" t="s">
        <v>118</v>
      </c>
      <c r="E2" s="63" t="s">
        <v>116</v>
      </c>
      <c r="F2" s="64" t="s">
        <v>115</v>
      </c>
      <c r="G2" s="63" t="s">
        <v>117</v>
      </c>
      <c r="H2" s="64" t="s">
        <v>157</v>
      </c>
      <c r="I2" s="65" t="s">
        <v>158</v>
      </c>
    </row>
    <row r="3" spans="1:19">
      <c r="A3" s="196" t="s">
        <v>647</v>
      </c>
      <c r="B3" s="140">
        <v>9323</v>
      </c>
      <c r="C3" s="140">
        <v>2235</v>
      </c>
      <c r="D3" s="140">
        <v>4273</v>
      </c>
      <c r="E3" s="140">
        <v>10939</v>
      </c>
      <c r="F3" s="140">
        <v>19419</v>
      </c>
      <c r="G3" s="140">
        <v>21550</v>
      </c>
      <c r="H3" s="140">
        <v>45818</v>
      </c>
      <c r="I3" s="142">
        <v>113557</v>
      </c>
      <c r="K3" s="6"/>
      <c r="L3" s="6"/>
      <c r="M3" s="6"/>
      <c r="N3" s="6"/>
      <c r="O3" s="6"/>
      <c r="P3" s="347"/>
      <c r="Q3" s="347"/>
      <c r="R3" s="347"/>
    </row>
    <row r="4" spans="1:19">
      <c r="K4" s="6"/>
      <c r="L4" s="6"/>
      <c r="M4" s="6"/>
      <c r="N4" s="6"/>
      <c r="O4" s="6"/>
      <c r="P4" s="6"/>
      <c r="Q4" s="6"/>
      <c r="R4" s="6"/>
    </row>
    <row r="5" spans="1:19">
      <c r="K5" s="140"/>
      <c r="L5" s="140"/>
      <c r="M5" s="140"/>
      <c r="N5" s="140"/>
      <c r="O5" s="140"/>
      <c r="P5" s="140"/>
      <c r="Q5" s="140"/>
      <c r="R5" s="140"/>
    </row>
    <row r="6" spans="1:19">
      <c r="L6" s="341"/>
      <c r="M6" s="341"/>
      <c r="N6" s="341"/>
      <c r="O6" s="341"/>
      <c r="P6" s="341"/>
      <c r="Q6" s="341"/>
      <c r="R6" s="341"/>
      <c r="S6" s="341"/>
    </row>
    <row r="7" spans="1:19">
      <c r="L7" s="140"/>
      <c r="M7" s="140"/>
      <c r="N7" s="140"/>
      <c r="O7" s="140"/>
      <c r="P7" s="140"/>
      <c r="Q7" s="140"/>
      <c r="R7" s="140"/>
      <c r="S7" s="140"/>
    </row>
    <row r="8" spans="1:19">
      <c r="K8" s="6"/>
    </row>
    <row r="9" spans="1:19">
      <c r="L9" s="6"/>
      <c r="N9" s="6"/>
    </row>
    <row r="10" spans="1:19">
      <c r="G10" s="6"/>
      <c r="H10" s="6"/>
      <c r="I10" s="6"/>
      <c r="J10" s="6"/>
      <c r="L10" s="6"/>
    </row>
    <row r="11" spans="1:19">
      <c r="G11" s="6"/>
      <c r="H11" s="6"/>
      <c r="I11" s="6"/>
      <c r="J11" s="6"/>
    </row>
    <row r="12" spans="1:19">
      <c r="J12" s="140"/>
    </row>
    <row r="26" spans="1:2">
      <c r="A26" s="41" t="s">
        <v>110</v>
      </c>
      <c r="B26" s="41" t="s">
        <v>111</v>
      </c>
    </row>
    <row r="27" spans="1:2">
      <c r="A27" s="41" t="s">
        <v>112</v>
      </c>
      <c r="B27" s="41" t="s">
        <v>48</v>
      </c>
    </row>
  </sheetData>
  <sheetProtection algorithmName="SHA-512" hashValue="V7vPmlxNou5oLvqFBDbQep4OYLXIzDupR9lZUQl4bQsL0kz8HV4thyQayc4FsNYR2VX58Iwda74GeIEnBFXuPw==" saltValue="T7HpisuQBHL0laOa0JMQS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2023-03-16T12:46:24Z</dcterms:modified>
</cp:coreProperties>
</file>