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charts/chart29.xml" ContentType="application/vnd.openxmlformats-officedocument.drawingml.chart+xml"/>
  <Override PartName="/xl/charts/chart3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3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3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3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3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36.xml" ContentType="application/vnd.openxmlformats-officedocument.drawingml.chart+xml"/>
  <Override PartName="/xl/charts/style25.xml" ContentType="application/vnd.ms-office.chartstyle+xml"/>
  <Override PartName="/xl/charts/colors25.xml" ContentType="application/vnd.ms-office.chartcolorstyle+xml"/>
  <Override PartName="/xl/charts/chart3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38.xml" ContentType="application/vnd.openxmlformats-officedocument.drawingml.chart+xml"/>
  <Override PartName="/xl/charts/style27.xml" ContentType="application/vnd.ms-office.chartstyle+xml"/>
  <Override PartName="/xl/charts/colors27.xml" ContentType="application/vnd.ms-office.chartcolorstyle+xml"/>
  <Override PartName="/xl/charts/chart3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40.xml" ContentType="application/vnd.openxmlformats-officedocument.drawingml.chart+xml"/>
  <Override PartName="/xl/charts/style29.xml" ContentType="application/vnd.ms-office.chartstyle+xml"/>
  <Override PartName="/xl/charts/colors29.xml" ContentType="application/vnd.ms-office.chartcolorstyle+xml"/>
  <Override PartName="/xl/charts/chart4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90" windowWidth="28515" windowHeight="12585" firstSheet="15" activeTab="15"/>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M10" i="6" l="1"/>
  <c r="M11" i="6"/>
  <c r="J10" i="6"/>
  <c r="J11" i="6"/>
  <c r="G10" i="6"/>
  <c r="G11" i="6"/>
  <c r="D10" i="6"/>
  <c r="D11" i="6"/>
  <c r="K27" i="39" l="1"/>
  <c r="T52" i="41" l="1"/>
  <c r="D15" i="38" l="1"/>
  <c r="D17" i="38"/>
  <c r="D18" i="38"/>
  <c r="D19" i="38"/>
  <c r="D20" i="38"/>
  <c r="D21" i="38"/>
  <c r="D22" i="38"/>
  <c r="D23" i="38"/>
  <c r="D5" i="38"/>
  <c r="D6" i="38"/>
  <c r="D7" i="38"/>
  <c r="D8" i="38"/>
  <c r="D9" i="38"/>
  <c r="D10" i="38"/>
  <c r="D11" i="38"/>
  <c r="D12" i="38"/>
  <c r="D13" i="38"/>
  <c r="D14" i="38"/>
  <c r="D4" i="38"/>
  <c r="K26" i="39" l="1"/>
  <c r="T51" i="41"/>
  <c r="C51" i="37" l="1"/>
  <c r="D51" i="37"/>
  <c r="E51" i="37"/>
  <c r="B51" i="37"/>
  <c r="K25" i="39" l="1"/>
  <c r="T50" i="41" l="1"/>
  <c r="E77" i="43" l="1"/>
  <c r="E76" i="43"/>
  <c r="E75" i="43"/>
  <c r="E74" i="43"/>
  <c r="E73" i="43"/>
  <c r="E72" i="43"/>
  <c r="E71" i="43"/>
  <c r="E70" i="43"/>
  <c r="E69" i="43"/>
  <c r="E68" i="43"/>
  <c r="E67" i="43"/>
  <c r="E66" i="43"/>
  <c r="E65" i="43"/>
  <c r="E64" i="43"/>
  <c r="E63" i="43"/>
  <c r="E62" i="43"/>
  <c r="E61" i="43"/>
  <c r="E60" i="43"/>
  <c r="E59" i="43"/>
  <c r="E58" i="43"/>
  <c r="E57" i="43"/>
  <c r="E56" i="43"/>
  <c r="D5" i="42"/>
  <c r="D4" i="42"/>
  <c r="R55" i="41"/>
  <c r="Q55" i="41"/>
  <c r="R54" i="41"/>
  <c r="Q54" i="41"/>
  <c r="R53" i="41"/>
  <c r="Q53" i="41"/>
  <c r="R52" i="41"/>
  <c r="Q52" i="41"/>
  <c r="R51" i="41"/>
  <c r="Q51" i="41"/>
  <c r="R50" i="41"/>
  <c r="Q50" i="41"/>
  <c r="T49" i="41"/>
  <c r="R49" i="41"/>
  <c r="Q49" i="41"/>
  <c r="T48" i="41"/>
  <c r="R48" i="41"/>
  <c r="Q48" i="41"/>
  <c r="T47" i="41"/>
  <c r="R47" i="41"/>
  <c r="Q47" i="41"/>
  <c r="T46" i="41"/>
  <c r="R46" i="41"/>
  <c r="Q46" i="41"/>
  <c r="T45" i="41"/>
  <c r="R45" i="41"/>
  <c r="Q45" i="41"/>
  <c r="T44" i="41"/>
  <c r="R44" i="41"/>
  <c r="Q44" i="41"/>
  <c r="K24" i="39" l="1"/>
  <c r="K23" i="39"/>
  <c r="K22" i="39"/>
  <c r="K21" i="39"/>
  <c r="K20" i="39"/>
  <c r="K19" i="39"/>
  <c r="M5" i="6" l="1"/>
  <c r="M6" i="6"/>
  <c r="M4" i="6"/>
  <c r="J5" i="6"/>
  <c r="J6" i="6"/>
  <c r="J4" i="6"/>
  <c r="G6" i="6"/>
  <c r="D6" i="6"/>
  <c r="D48" i="12" l="1"/>
  <c r="C48" i="12"/>
  <c r="B48" i="12"/>
  <c r="D43" i="12"/>
  <c r="C43" i="12"/>
  <c r="C49" i="12" s="1"/>
  <c r="H21" i="12" s="1"/>
  <c r="B43" i="12"/>
  <c r="D36" i="12"/>
  <c r="C36" i="12"/>
  <c r="B36" i="12"/>
  <c r="D31" i="12"/>
  <c r="C31" i="12"/>
  <c r="C37" i="12" s="1"/>
  <c r="H20" i="12" s="1"/>
  <c r="B31" i="12"/>
  <c r="D24" i="12"/>
  <c r="C24" i="12"/>
  <c r="B24" i="12"/>
  <c r="D19" i="12"/>
  <c r="C19" i="12"/>
  <c r="B19" i="12"/>
  <c r="D12" i="12"/>
  <c r="C12" i="12"/>
  <c r="B12" i="12"/>
  <c r="J11" i="12"/>
  <c r="I11" i="12"/>
  <c r="H11" i="12"/>
  <c r="G11" i="12"/>
  <c r="D7" i="12"/>
  <c r="C7" i="12"/>
  <c r="C13" i="12" s="1"/>
  <c r="H18" i="12" s="1"/>
  <c r="B7" i="12"/>
  <c r="J6" i="12"/>
  <c r="I6" i="12"/>
  <c r="H6" i="12"/>
  <c r="H12" i="12" s="1"/>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G5" i="6"/>
  <c r="D5" i="6"/>
  <c r="G4" i="6"/>
  <c r="D4" i="6"/>
  <c r="I12" i="12" l="1"/>
  <c r="D13" i="12"/>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<sst xmlns="http://schemas.openxmlformats.org/spreadsheetml/2006/main" count="1545" uniqueCount="671">
  <si>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</si>
  <si>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</si>
  <si>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</si>
  <si>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</si>
  <si>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</si>
  <si>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</si>
  <si>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</si>
  <si>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</si>
  <si>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</si>
  <si>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</si>
  <si>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</si>
  <si>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</si>
  <si>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</si>
  <si>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</si>
  <si>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</si>
  <si>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</si>
  <si>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</si>
  <si>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</si>
  <si>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</si>
  <si>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</si>
  <si>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</si>
  <si>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</si>
  <si>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</si>
  <si>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</si>
  <si>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</si>
  <si>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</si>
  <si>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</si>
  <si>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</si>
  <si>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</si>
  <si>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</si>
  <si>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</si>
  <si>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</si>
  <si>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2010</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</si>
  <si>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</si>
  <si>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</si>
  <si>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</si>
  <si>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</si>
  <si>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</si>
  <si>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</si>
  <si>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</si>
  <si>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</si>
  <si>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</si>
  <si>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</si>
  <si>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</si>
  <si>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</si>
  <si>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</si>
  <si>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</si>
  <si>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</si>
  <si>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</si>
  <si>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</si>
  <si>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</si>
  <si>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</si>
  <si>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</si>
  <si>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</si>
  <si>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</si>
  <si>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</si>
  <si>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</si>
  <si>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</si>
  <si>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</si>
  <si>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</si>
  <si>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</si>
  <si>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</si>
  <si>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</si>
  <si>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ZONA 1</t>
  </si>
  <si>
    <t>Pernoctac.</t>
  </si>
  <si>
    <t>Ocupación</t>
  </si>
  <si>
    <t>Estancia Media</t>
  </si>
  <si>
    <t>Turistas Extrahot.</t>
  </si>
  <si>
    <t>ZONA 2</t>
  </si>
  <si>
    <t>ZONA 3</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</si>
  <si>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</si>
  <si>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</si>
  <si>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</si>
  <si>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</si>
  <si>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</si>
  <si>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</si>
  <si>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</si>
  <si>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</si>
  <si>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</si>
  <si>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</si>
  <si>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</si>
  <si>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</si>
  <si>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</si>
  <si>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</si>
  <si>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</si>
  <si>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</si>
  <si>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</si>
  <si>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</si>
  <si>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</si>
  <si>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</si>
  <si>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</si>
  <si>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</si>
  <si>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</si>
  <si>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</si>
  <si>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</si>
  <si>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</si>
  <si>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</si>
  <si>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</si>
  <si>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</si>
  <si>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</si>
  <si>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</si>
  <si>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</si>
  <si>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</si>
  <si>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</si>
  <si>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</si>
  <si>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</si>
  <si>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Variación Interanual del Paro Total Registrado</t>
  </si>
  <si>
    <t>Variación 2018/2017%</t>
  </si>
  <si>
    <t>Variación 2019/2018%</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</si>
  <si>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</si>
  <si>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</si>
  <si>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</si>
  <si>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</si>
  <si>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</si>
  <si>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</si>
  <si>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</si>
  <si>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</si>
  <si>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</si>
  <si>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</si>
  <si>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</si>
  <si>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</si>
  <si>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</si>
  <si>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Total 2018</t>
  </si>
  <si>
    <t>%Var. 2019/18</t>
  </si>
  <si>
    <t>Adeje</t>
  </si>
  <si>
    <t>Arafo</t>
  </si>
  <si>
    <t>Arico</t>
  </si>
  <si>
    <t>Arona</t>
  </si>
  <si>
    <t>Buenavista del Norte</t>
  </si>
  <si>
    <t>Candelaria</t>
  </si>
  <si>
    <t>Fasnia</t>
  </si>
  <si>
    <t>Garachico</t>
  </si>
  <si>
    <t>Granadilla de Abona</t>
  </si>
  <si>
    <t>La Guancha</t>
  </si>
  <si>
    <t>Guía de Isora</t>
  </si>
  <si>
    <t>Güímar</t>
  </si>
  <si>
    <t>Icod de los Vinos</t>
  </si>
  <si>
    <t>San Cristóbal de La Laguna</t>
  </si>
  <si>
    <t>La Matanza de Acentejo</t>
  </si>
  <si>
    <t>La Orotava</t>
  </si>
  <si>
    <t>Puerto de la Cruz</t>
  </si>
  <si>
    <t>Los Realejos</t>
  </si>
  <si>
    <t>El Rosario</t>
  </si>
  <si>
    <t>San Juan de la Rambla</t>
  </si>
  <si>
    <t>San Miguel de Abona</t>
  </si>
  <si>
    <t>Santa Cruz de Tenerife</t>
  </si>
  <si>
    <t>Santa Úrsula</t>
  </si>
  <si>
    <t>Santiago del Teide</t>
  </si>
  <si>
    <t>El Sauzal</t>
  </si>
  <si>
    <t>Los Silos</t>
  </si>
  <si>
    <t>Tacoronte</t>
  </si>
  <si>
    <t>El Tanque</t>
  </si>
  <si>
    <t>Tegueste</t>
  </si>
  <si>
    <t>La Victoria de Acentejo</t>
  </si>
  <si>
    <t>Vilaflor de Chasna</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</si>
  <si>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</si>
  <si>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</si>
  <si>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</si>
  <si>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</si>
  <si>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</si>
  <si>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</si>
  <si>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</si>
  <si>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</si>
  <si>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</si>
  <si>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</si>
  <si>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</si>
  <si>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</si>
  <si>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</si>
  <si>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</si>
  <si>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</si>
  <si>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</si>
  <si>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</si>
  <si>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</si>
  <si>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</si>
  <si>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</si>
  <si>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</si>
  <si>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</si>
  <si>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</si>
  <si>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</si>
  <si>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</si>
  <si>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</si>
  <si>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</si>
  <si>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</si>
  <si>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</si>
  <si>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</si>
  <si>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</si>
  <si>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</si>
  <si>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</si>
  <si>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</si>
  <si>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</si>
  <si>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</si>
  <si>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</si>
  <si>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</si>
  <si>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</si>
  <si>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</si>
  <si>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</si>
  <si>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</si>
  <si>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</si>
  <si>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</si>
  <si>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</si>
  <si>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</si>
  <si>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</si>
  <si>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</si>
  <si>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</si>
  <si>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</si>
  <si>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</si>
  <si>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</si>
  <si>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</si>
  <si>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</si>
  <si>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</si>
  <si>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</si>
  <si>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</si>
  <si>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</si>
  <si>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</si>
  <si>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</si>
  <si>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</si>
  <si>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</si>
  <si>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</si>
  <si>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</si>
  <si>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</si>
  <si>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</si>
  <si>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</si>
  <si>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</si>
  <si>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</si>
  <si>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</si>
  <si>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</si>
  <si>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</si>
  <si>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</si>
  <si>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</si>
  <si>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</si>
  <si>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</si>
  <si>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</si>
  <si>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</si>
  <si>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</si>
  <si>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</si>
  <si>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</si>
  <si>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</si>
  <si>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</si>
  <si>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</si>
  <si>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</si>
  <si>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</si>
  <si>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</si>
  <si>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</si>
  <si>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</si>
  <si>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</si>
  <si>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</si>
  <si>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</si>
  <si>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</si>
  <si>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</si>
  <si>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</si>
  <si>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</si>
  <si>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</si>
  <si>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</si>
  <si>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</si>
  <si>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Población parada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</si>
  <si>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</si>
  <si>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</si>
  <si>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</si>
  <si>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</si>
  <si>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</si>
  <si>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</si>
  <si>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</si>
  <si>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</si>
  <si>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</si>
  <si>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</si>
  <si>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</si>
  <si>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</si>
  <si>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</si>
  <si>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</si>
  <si>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</si>
  <si>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</si>
  <si>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</si>
  <si>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</si>
  <si>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</si>
  <si>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</si>
  <si>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</si>
  <si>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</si>
  <si>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</si>
  <si>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</si>
  <si>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</si>
  <si>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</si>
  <si>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</si>
  <si>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</si>
  <si>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</si>
  <si>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</si>
  <si>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Población de 16 y más años según relaciones con la actividad económica. Comarcas de la Isla de Tenerife y Canarias, por trimestre.</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</si>
  <si>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</si>
  <si>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</si>
  <si>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</si>
  <si>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</si>
  <si>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</si>
  <si>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</si>
  <si>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</si>
  <si>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Evolución Mensual Indice de Precios de Consumo. Base 2016. Provincia Santa Cruz de Tenerife</t>
  </si>
  <si>
    <t>Unidades: Índice</t>
  </si>
  <si>
    <t>Índice general</t>
  </si>
  <si>
    <t xml:space="preserve">    2020M02</t>
  </si>
  <si>
    <t xml:space="preserve">    2020M01</t>
  </si>
  <si>
    <t xml:space="preserve">    2019M12</t>
  </si>
  <si>
    <t xml:space="preserve">    2019M11</t>
  </si>
  <si>
    <t xml:space="preserve">    2019M10</t>
  </si>
  <si>
    <t xml:space="preserve">    2019M09</t>
  </si>
  <si>
    <r>
      <t xml:space="preserve">Evolución anual del Paro registrado en Canarias </t>
    </r>
    <r>
      <rPr>
        <b/>
        <sz val="9"/>
        <rFont val="Arial"/>
        <family val="2"/>
      </rPr>
      <t>(a enero de cada año)</t>
    </r>
  </si>
  <si>
    <t>Variación 2020/2019%</t>
  </si>
  <si>
    <t xml:space="preserve">    2020M03</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</si>
  <si>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</si>
  <si>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</si>
  <si>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</si>
  <si>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</si>
  <si>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</si>
  <si>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</si>
  <si>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</si>
  <si>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</si>
  <si>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</si>
  <si>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</si>
  <si>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</si>
  <si>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</si>
  <si>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</si>
  <si>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</si>
  <si>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</si>
  <si>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</si>
  <si>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</si>
  <si>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</si>
  <si>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</si>
  <si>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2018 Mayo</t>
  </si>
  <si>
    <t xml:space="preserve">         2014 Tercer trimestre</t>
  </si>
  <si>
    <t>Actividades de agencias de viajes, operadores turisticos, servicios de reservas y actividades relacionadas con los mismos</t>
  </si>
  <si>
    <t xml:space="preserve">      2018 Junio</t>
  </si>
  <si>
    <t xml:space="preserve">         2014 Cuarto trimestre</t>
  </si>
  <si>
    <t>Actividades de creacion, artisticas y espectaculos</t>
  </si>
  <si>
    <t xml:space="preserve">      2018 Julio</t>
  </si>
  <si>
    <t xml:space="preserve">         2015 Primer trimestre</t>
  </si>
  <si>
    <t>Actividades de bibliotecas, archivos, museos y otras actividades culturales</t>
  </si>
  <si>
    <t xml:space="preserve">      2018 Agosto</t>
  </si>
  <si>
    <t xml:space="preserve">         2015 Segundo trimestre</t>
  </si>
  <si>
    <t>Actividades de juegos de azar y apuestas</t>
  </si>
  <si>
    <t xml:space="preserve">      2018 Septiembre</t>
  </si>
  <si>
    <t xml:space="preserve">         2015 Tercer trimestre</t>
  </si>
  <si>
    <t>Actividades deportivas, recreativas y de entretenimiento</t>
  </si>
  <si>
    <t xml:space="preserve">      2018 Octubre</t>
  </si>
  <si>
    <t xml:space="preserve">         2015 Cuarto trimestre</t>
  </si>
  <si>
    <t xml:space="preserve">      2018 Noviembre</t>
  </si>
  <si>
    <t xml:space="preserve">         2016 Primer trimestre</t>
  </si>
  <si>
    <t xml:space="preserve">      2018 Diciembre</t>
  </si>
  <si>
    <t xml:space="preserve">         2016 Segundo trimestre</t>
  </si>
  <si>
    <t>Fuente: Observatorio Canario del Empleo, la Formación Profesional y Asuntos Sociales OBECAN</t>
  </si>
  <si>
    <t xml:space="preserve">      2019 Enero</t>
  </si>
  <si>
    <t xml:space="preserve">         2016 Tercer trimestre</t>
  </si>
  <si>
    <t>Elaboración: Servicio Técnico de Desarrollo Socioeconómico y Comercio - Cabildo de Tenerife.</t>
  </si>
  <si>
    <t xml:space="preserve">      2019 Febrero</t>
  </si>
  <si>
    <t xml:space="preserve">         2016 Cuarto trimestre</t>
  </si>
  <si>
    <t xml:space="preserve">      2019 Marzo</t>
  </si>
  <si>
    <t xml:space="preserve">         2017 Primer trimestre</t>
  </si>
  <si>
    <t xml:space="preserve">      2019 Abril</t>
  </si>
  <si>
    <t xml:space="preserve">         2017 Segundo trimestre</t>
  </si>
  <si>
    <t xml:space="preserve">      2019 Mayo</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</si>
  <si>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</si>
  <si>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</si>
  <si>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</si>
  <si>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</si>
  <si>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</si>
  <si>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</si>
  <si>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</si>
  <si>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</si>
  <si>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</si>
  <si>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</si>
  <si>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</si>
  <si>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</si>
  <si>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</si>
  <si>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</si>
  <si>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</si>
  <si>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</si>
  <si>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</si>
  <si>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</si>
  <si>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</si>
  <si>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</si>
  <si>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</si>
  <si>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</si>
  <si>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</si>
  <si>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</si>
  <si>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</si>
  <si>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</si>
  <si>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</si>
  <si>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</si>
  <si>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</si>
  <si>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</si>
  <si>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</si>
  <si>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</si>
  <si>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</si>
  <si>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</si>
  <si>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</si>
  <si>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</si>
  <si>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</si>
  <si>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</si>
  <si>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</si>
  <si>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</si>
  <si>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</si>
  <si>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</si>
  <si>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</si>
  <si>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</si>
  <si>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</si>
  <si>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</si>
  <si>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</si>
  <si>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</si>
  <si>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</si>
  <si>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</si>
  <si>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</si>
  <si>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</si>
  <si>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</si>
  <si>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</si>
  <si>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</si>
  <si>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</si>
  <si>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</si>
  <si>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</si>
  <si>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</si>
  <si>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</si>
  <si>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</si>
  <si>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</si>
  <si>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</si>
  <si>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</si>
  <si>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</si>
  <si>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</si>
  <si>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</si>
  <si>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</si>
  <si>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</si>
  <si>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</si>
  <si>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</si>
  <si>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</si>
  <si>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</si>
  <si>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</si>
  <si>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</si>
  <si>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</si>
  <si>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</si>
  <si>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</si>
  <si>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</si>
  <si>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</si>
  <si>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</si>
  <si>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</si>
  <si>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</si>
  <si>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</si>
  <si>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</si>
  <si>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</si>
  <si>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</si>
  <si>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</si>
  <si>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</si>
  <si>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</si>
  <si>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</si>
  <si>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</si>
  <si>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</si>
  <si>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</si>
  <si>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</si>
  <si>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</si>
  <si>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</si>
  <si>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</si>
  <si>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</si>
  <si>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(2020/19) de la Evolución Mensual de las Principales Variables Turísticas en lo que va de año</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</si>
  <si>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</si>
  <si>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</si>
  <si>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</si>
  <si>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</si>
  <si>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</si>
  <si>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</si>
  <si>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</si>
  <si>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</si>
  <si>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</si>
  <si>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</si>
  <si>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</si>
  <si>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</si>
  <si>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</si>
  <si>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</si>
  <si>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</si>
  <si>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</si>
  <si>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</si>
  <si>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</si>
  <si>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</si>
  <si>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</si>
  <si>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</si>
  <si>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</si>
  <si>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</si>
  <si>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</si>
  <si>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</si>
  <si>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</si>
  <si>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</si>
  <si>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</si>
  <si>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</si>
  <si>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</si>
  <si>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</si>
  <si>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</si>
  <si>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</si>
  <si>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</si>
  <si>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</si>
  <si>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</si>
  <si>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</si>
  <si>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</si>
  <si>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</si>
  <si>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</si>
  <si>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</si>
  <si>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</si>
  <si>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</si>
  <si>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</si>
  <si>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</si>
  <si>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</si>
  <si>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</si>
  <si>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 xml:space="preserve">    2020M04</t>
  </si>
  <si>
    <t>Suspensión</t>
  </si>
  <si>
    <t>Reducción</t>
  </si>
  <si>
    <t>Nº de Trabajadores afectados</t>
  </si>
  <si>
    <t>Nº Total de Solicitudes</t>
  </si>
  <si>
    <t>Total Isla de Tenerife</t>
  </si>
  <si>
    <t>Buenavista</t>
  </si>
  <si>
    <t xml:space="preserve">El Sauzal </t>
  </si>
  <si>
    <t>Granadilla</t>
  </si>
  <si>
    <t>Güimar</t>
  </si>
  <si>
    <t>La Laguna</t>
  </si>
  <si>
    <t>La Matanza</t>
  </si>
  <si>
    <t>La Victoria</t>
  </si>
  <si>
    <t>Vilaflor</t>
  </si>
  <si>
    <t>Expedientes de Regulación Temporal de Empleo en la Isla de Tenerife</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</si>
  <si>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</si>
  <si>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</si>
  <si>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</si>
  <si>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</si>
  <si>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</si>
  <si>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</si>
  <si>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</si>
  <si>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</si>
  <si>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</si>
  <si>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</si>
  <si>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</si>
  <si>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</si>
  <si>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</si>
  <si>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</si>
  <si>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2020M05</t>
  </si>
  <si>
    <t>Evolución Interanual Recaudación IGIC Acumulada</t>
  </si>
  <si>
    <t xml:space="preserve">      2020 Junio</t>
  </si>
  <si>
    <t>Evolución Expedientes de Regulación Temporal de Empleo en la Isla de Tenerife</t>
  </si>
  <si>
    <t>Fechas</t>
  </si>
  <si>
    <t>Datos hasta el 24 de Abril</t>
  </si>
  <si>
    <t>Datos hasta el 2 de Mayo</t>
  </si>
  <si>
    <t>Datos hasta el 9 de Mayo</t>
  </si>
  <si>
    <t>Datos hasta el 25 de Mayo</t>
  </si>
  <si>
    <t>Datos hasta el 12 de Junio</t>
  </si>
  <si>
    <t>Nota: Actualizado al último dato disponible</t>
  </si>
  <si>
    <t>Empresas Inscritas en el INSS según actividades económicas (CNAE-09) en la Isla de Tenerife por trimestres.</t>
  </si>
  <si>
    <t>Unidad de medida:Empresas</t>
  </si>
  <si>
    <t>ACTIVIDADES ESCONÓMICAS</t>
  </si>
  <si>
    <t>2019 Segundo trimestre</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</si>
  <si>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</si>
  <si>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</si>
  <si>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</si>
  <si>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</si>
  <si>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</si>
  <si>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</si>
  <si>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</si>
  <si>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</si>
  <si>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</si>
  <si>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</si>
  <si>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</si>
  <si>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</si>
  <si>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Como se observa en el gráfico la población de la Isla de Tenerife se ha incrementado en los últimos 10 años en 10.987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</si>
  <si>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</si>
  <si>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</si>
  <si>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</si>
  <si>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</si>
  <si>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</si>
  <si>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</si>
  <si>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</si>
  <si>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</si>
  <si>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</si>
  <si>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</si>
  <si>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</si>
  <si>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</si>
  <si>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</si>
  <si>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</si>
  <si>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</si>
  <si>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</si>
  <si>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</si>
  <si>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</si>
  <si>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</si>
  <si>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</si>
  <si>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</si>
  <si>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</si>
  <si>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</si>
  <si>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</si>
  <si>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</si>
  <si>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</si>
  <si>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</si>
  <si>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</si>
  <si>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</si>
  <si>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2020M06</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</si>
  <si>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</si>
  <si>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</si>
  <si>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</si>
  <si>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</si>
  <si>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</si>
  <si>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2020 Segundo trimestre</t>
  </si>
  <si>
    <t xml:space="preserve">      2020 Julio</t>
  </si>
  <si>
    <t>Empresas Inscritas</t>
  </si>
  <si>
    <t>Unidad de medida: euros</t>
  </si>
  <si>
    <t>Fuente: Gobierno de Canarias a partir de datos de Estado de Situación del REF (SEFLOGIC) y datos m@gin.</t>
  </si>
  <si>
    <t xml:space="preserve">    2020M07</t>
  </si>
  <si>
    <t>Datos hasta el 31 de Julio</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</si>
  <si>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A pesar de no tener disponibles los primeros informes sobre los ERTES en la isla de Tenerife, los datos aportados desde finales de Abril reflejan en las gráficas, cómo continúan aumentando tanto el número de solicitudes de ERTE como el número de trabajadores afectados por dicha medida, incluso tras la finalización del estado de alarma el pasado 21 de Junio, se observa aumento en el mes de Julio.</t>
  </si>
  <si>
    <t>Datos PROVISIONALES hasta el 31 de Julio</t>
  </si>
  <si>
    <t>Mes de Agosto 2020</t>
  </si>
  <si>
    <t xml:space="preserve">      2020 Agosto</t>
  </si>
  <si>
    <t>Evolución del PIB a precios de mercado  de Canarias a segundo trimestre de cada año.</t>
  </si>
  <si>
    <t xml:space="preserve">El Producto Interior Bruto (PIB) generado por la economía canaria registró una caída interanual del 36,2% en el segundo trimestre de 2020 en comparación con el mismo periodo del año anterior. Este dato, conocido como la variación real del PIB, fue 14,1 puntos porcentuales peor que el registrado por la economía nacional, en ambos casos son se trata de las peores cifras de la serie histórica iniciada en el año 2000.
En términos trimestrales, la reducción del PIB canario fue del 32% en comparación con el
cuarto trimestre de 2019, frente al registro del 18,48% del conjunto nacional. 
</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</si>
  <si>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segundo semestre del 2020.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segundo trimestre de 2020 con un -36,2% lo que supone hasta ahora la mayor caída trimestral del PIB.
</t>
  </si>
  <si>
    <t xml:space="preserve">    2020M08</t>
  </si>
  <si>
    <t>Var. Interanual %</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</si>
  <si>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</si>
  <si>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</si>
  <si>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</si>
  <si>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Comercio al por mayor y al por menor; reparación de vehículos de motor y motocicletas</t>
  </si>
  <si>
    <t>Transporte y almacenamiento</t>
  </si>
  <si>
    <t>Información y comunicaciones</t>
  </si>
  <si>
    <t>Actividades financieras y de seguros</t>
  </si>
  <si>
    <t>Actividades profesionales, científicas y técnicas</t>
  </si>
  <si>
    <t>Actividades administrativas y servicios auxiliares</t>
  </si>
  <si>
    <t>Administración pública y defensa; seguridad social obligatoria</t>
  </si>
  <si>
    <t>Educación</t>
  </si>
  <si>
    <t>Actividades sanitarias y de servicios sociales</t>
  </si>
  <si>
    <t>Actividades artísticas, recreativas y de entretenimiento</t>
  </si>
  <si>
    <t>Otros servicios</t>
  </si>
  <si>
    <t>Actividades de los hogares como empleadores de personal doméstico; actividades de los hogares como productores de bienes y servicios para uso propio</t>
  </si>
  <si>
    <t>Actividades de organizaciones y organismos extraterritoriales</t>
  </si>
  <si>
    <r>
      <t>El impacto de la COVID-19 también se evidencia en la contracción del tejido empresarial. Entre el Segundo Trimestre del 2019 y el Segundo Trimestre de 2020 se han dado de baja 2.329 empresas de la Seguridad Social, lo que</t>
    </r>
    <r>
      <rPr>
        <b/>
        <sz val="11"/>
        <rFont val="Calibri"/>
        <family val="2"/>
        <scheme val="minor"/>
      </rPr>
      <t xml:space="preserve"> representa una pérdida del 8,39%.</t>
    </r>
  </si>
  <si>
    <t>MES DE AGOSTO</t>
  </si>
  <si>
    <t>2019 Agosto</t>
  </si>
  <si>
    <t>2020 Agosto</t>
  </si>
  <si>
    <t>La Recaudación acumulada del IGIC en Canarias en el mes de agosto 2020, presenta una variación interanual del -19,92 %, lo que supone una pérdida de 209.679.671,69 €</t>
  </si>
  <si>
    <t>Mes de Septiembre 2020</t>
  </si>
  <si>
    <t xml:space="preserve">      2020 Septiembre</t>
  </si>
  <si>
    <t>Nota: *Datos Provisionales en el caso de Afiliados a la S.S.</t>
  </si>
  <si>
    <t>Afiliaciones Residentes *</t>
  </si>
  <si>
    <t>Paro registrado en la Isla de Tenerife según sectores económicos - Septiembre 2020</t>
  </si>
  <si>
    <t>Septiembre 2020</t>
  </si>
  <si>
    <t>Paro registrado en la Isla deTenerife según estudios terminados  - Septiembre 2020</t>
  </si>
  <si>
    <t>Paro registrado en la Isla de Tenerife según ocupaciones - Septiembre 2020</t>
  </si>
  <si>
    <t>El número de personas desempleadas en Canarias al finalizar el mes de septiembre de 2020 es de 254.280, lo que significa una reducción en -3.126 personas con relación al mes anterior, representando un descenso del -1,21% respecto al mes de agosto de 2020. En relación al pasado año (septiembre de 2019) se observa un aumento en 49.751 personas, lo que supone un incremento del paro de 24,32%.
La distribución por sexos del paro en Canarias nos indica que disminuye el paro en las mujeres en -3.146 (-2,20%), mientras que para los hombres aumenta en 20 (0,02%) respecto al mes anterior. En relación al año anterior (septiembre 2019), en los hombres se incrementa el paro en 26.747 (30,47%), en las mujeres aumentan en 23.004 (19,71%).</t>
  </si>
  <si>
    <t>Contratos registrados en la Isla de Tenerife según sectores económicos -  Septiembre 2020</t>
  </si>
  <si>
    <t>Contratos registrados en la Isla deTenerife según estudios terminados  - Septiembre 2020</t>
  </si>
  <si>
    <t>Ocupaciones Militares</t>
  </si>
  <si>
    <t>Contratos registrados en la Isla de Tenerife según ocupaciones  - Septiembre 2020</t>
  </si>
  <si>
    <t>El impacto de la crisis sanitaria por el coronavirus en el mercado laboral no solo ha tenido su reflejo en el incremento del paro, sino también en las contrataciones. Si obsevamos la gráfica de la variación interanual en lo que va de año, se ha producido una caída acelerada en las contrataciones desde el mes de febrero alcanzado en Abril el dato más bajo con una variación interanual en dicho mes del -77,25%. 
En el mes de septiembre 2020 ya se observa una variación interanual más atenuada con un -48,08 % debido a un repunte en las contrataciones, con 17.475 contratos registrados, sin embargo, continúan siendo casi la mitad de los contratos registrados el mes de Septiembre del año anterior.</t>
  </si>
  <si>
    <t>Trimestres</t>
  </si>
  <si>
    <r>
      <t>Evolución Mensual de las Afiliaciones e Inscripciones a la Seguridad Social en el Sector Turístico de la Isla de Tenerife</t>
    </r>
    <r>
      <rPr>
        <b/>
        <sz val="14"/>
        <color rgb="FFFF0000"/>
        <rFont val="Arial"/>
        <family val="2"/>
      </rPr>
      <t>*</t>
    </r>
  </si>
  <si>
    <r>
      <rPr>
        <sz val="11"/>
        <color rgb="FFFF0000"/>
        <rFont val="Calibri"/>
        <family val="2"/>
        <scheme val="minor"/>
      </rPr>
      <t>*</t>
    </r>
    <r>
      <rPr>
        <sz val="8"/>
        <color rgb="FFFF0000"/>
        <rFont val="Calibri"/>
        <family val="2"/>
        <scheme val="minor"/>
      </rPr>
      <t xml:space="preserve"> </t>
    </r>
    <r>
      <rPr>
        <sz val="8"/>
        <rFont val="Calibri"/>
        <family val="2"/>
        <scheme val="minor"/>
      </rPr>
      <t>Notas de tabla: Los datos mensuales están disponibles desde mayo de 2020, ya que anteriormente se recibían datos trimestralmente. 
(P) Datos Provisional</t>
    </r>
  </si>
  <si>
    <t>Datos Mensuales de la Seguridad Social en el Sector Turístico de la Isla de Tenerife</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</si>
  <si>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La variacion interanual en el mes de septiembre 2020, en el caso de los contratos en el Sector Turístico es del -74,8 %, mientras que en el caso de los demandantes de empleo crece en un 41,4 %</t>
  </si>
  <si>
    <t xml:space="preserve">Los datos registrados a partir del mes de marzo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En el mes de septiembre de 2020, el número de personas paradas ha sumado 20.179 nuevos demandantes respecto al mes de febrero del mismo año, lo que supone un incremento del 22 % y con una variación interanual con respecto al mismo periodo del 2019 del 24,15%.
En el mes de septiembre, el total de desempleados en la Isla de Tenerife, se sitúa en 109.887, reduciendose en un 1% con 1.179 parados menos que el mes de agosto, observándose una ligera recuperación del empleo. 
Respecto a la distribución por sexos, durante el mes de septiembre 2020, el desempleo masculino aumenta respecto a febrero en 9.739 personas (crece un 24%) y alcanza un total de 50.006 desempleados. Por otro lado, el desempleo femenino se incrementa en 10.440 personas (un incremento del 21%) respecto al mes de febrero, lo que deja el registro de paro femenino en 59.881 mujeres. En el mes de septiembre crece el paro masculino respecto al mes anterior, con 33 hombres más (un 0,06%) y 1.212 mujeres paradas menos (-1,98 %),  con una diferencia de 9.875 mujeres paradas más que hombres en septiembre 2020, lo que supone un 54% del total de parados de la Isla.
</t>
  </si>
  <si>
    <t>Indice de Precios de Consumo. Base 2016 Septiembre 2020</t>
  </si>
  <si>
    <t xml:space="preserve">    2020M09</t>
  </si>
  <si>
    <t xml:space="preserve">La tasa de variación interanual del IPC en la Provincia de Santa Cruz de Tenerife se sitúa en el 0,2 % en septiembre de 2020, lo que supone una reducción de tres décimas respecto al dato del mes anterior (0,5%). La tasa de variación interanual a nivel estatal  toma el valor -0,4%.
La tasa de variación mensual de septiembre se situó en el -0,1 % y deja la variación en lo que va de año en el -1,0 %.
</t>
  </si>
  <si>
    <t>SITUACIÓN DE AFILIADOS EN ALTA POR REGÍMENES, PROVINCIAS Y AUTONOMÍAS A 30 DE SEPTIEMBRE 2020</t>
  </si>
  <si>
    <t>AFILIACIONES EN ALTA POR REGÍMENES, GÉNERO, PROVINCIAS Y COMUNIDADES AUTÓNOMAS A 30 DE SEPTIEMBRE 2020</t>
  </si>
  <si>
    <t>AGOSTO 2020 (p)</t>
  </si>
  <si>
    <t>Series mensuales según lugar de residencia</t>
  </si>
  <si>
    <t>Series mensuales de afiliaciones según situaciones laborales por municipios de Tenerife</t>
  </si>
  <si>
    <t xml:space="preserve">Var. mensual % </t>
  </si>
  <si>
    <t>2020 JULIO (p)</t>
  </si>
  <si>
    <t>2020 AGOSTO (p)</t>
  </si>
  <si>
    <t>Afiliaciones según actividades económicas (A21) en la Isla de Tenerife por meses</t>
  </si>
  <si>
    <t xml:space="preserve">Los recientes datos de afiliaciones según situaciones laborales publicados por el Instituto Canario de Estadística (ISTAC), referidos al mes de agosto 2020, reflejan una pérdida de 1.086 afiliaciones respecto al mes anterior, una variación entre ambos meses del -0,33%.
En términos absolutos, las actividades económicas más afectadas, hasta este momento, son las relacionadas con: Educación (-13,04 %); Industrias Extractivas (- 2,56%) y Agricultura, ganadería, silvicultura y pesca (-1,41 %). 
</t>
  </si>
  <si>
    <t>Series mensuales según lugar de cotización</t>
  </si>
  <si>
    <t>Estancia Med</t>
  </si>
  <si>
    <t xml:space="preserve"> Agosto2020</t>
  </si>
  <si>
    <t>Los datos aquí presentados, son los relativos a la estadística de turismo realizada hasta finales de marzo 2020, ya que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</si>
  <si>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</si>
  <si>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Durante el mes de septiembre de 2020 se observa una recuperación en las contrataciones respecto al mes anterior, con 17.475 contratos registrados, lo que supone un aumento del 14,6 % en las contrataciónes respecto a agosto 2020.
En cuanto a la distribución de las contrataciones teniendo en cuenta el sexo, 8.731 fueron firmadas por hombres (49,96 %), mientras que fueron contratadas 8.744 mujeres ( 50,04 %), lo que supone una diferencia en las contrataciones por sexo prácticamente inapreciable con 13 contratos en favor del sexo femenino. 
Por otro lado, se observa gran diferencia en la tipología de contratos ya que de los 17.475 contratos registrados en septiembre, la contratación temporal representó el 86,4 % frente al 13,6 % de las contrataciones indefinidas.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</si>
</sst>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s>
  <fonts count="93">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1"/>
      <color theme="6" tint="-0.499984740745262"/>
      <name val="Tahoma"/>
      <family val="2"/>
    </font>
    <font>
      <b/>
      <sz val="11"/>
      <name val="Calibri"/>
      <family val="2"/>
      <scheme val="minor"/>
    </font>
    <font>
      <b/>
      <sz val="12"/>
      <color theme="2"/>
      <name val="Tahoma"/>
      <family val="2"/>
    </font>
    <font>
      <b/>
      <sz val="12"/>
      <color theme="3" tint="-0.499984740745262"/>
      <name val="Arial"/>
      <family val="2"/>
    </font>
    <font>
      <sz val="10"/>
      <color indexed="8"/>
      <name val="Arial"/>
      <family val="2"/>
    </font>
    <font>
      <b/>
      <sz val="8"/>
      <color theme="3"/>
      <name val="Arial"/>
      <family val="2"/>
    </font>
    <font>
      <sz val="11"/>
      <color rgb="FFFF0000"/>
      <name val="Calibri"/>
      <family val="2"/>
      <scheme val="minor"/>
    </font>
    <font>
      <b/>
      <sz val="14"/>
      <color rgb="FFFF0000"/>
      <name val="Arial"/>
      <family val="2"/>
    </font>
    <font>
      <sz val="8"/>
      <color rgb="FFFF0000"/>
      <name val="Calibri"/>
      <family val="2"/>
      <scheme val="minor"/>
    </font>
    <font>
      <sz val="8"/>
      <name val="Calibri"/>
      <family val="2"/>
      <scheme val="minor"/>
    </font>
    <font>
      <b/>
      <sz val="10"/>
      <color theme="3" tint="-0.499984740745262"/>
      <name val="Calibri"/>
      <family val="2"/>
    </font>
    <font>
      <b/>
      <i/>
      <sz val="10"/>
      <color theme="3"/>
      <name val="Arial"/>
      <family val="2"/>
    </font>
    <font>
      <sz val="10"/>
      <name val="Calibri"/>
      <family val="2"/>
    </font>
    <font>
      <sz val="10"/>
      <color theme="1"/>
      <name val="Calibri"/>
      <family val="2"/>
    </font>
    <font>
      <b/>
      <i/>
      <sz val="10"/>
      <color theme="1"/>
      <name val="Calibri"/>
      <family val="2"/>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8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style="thin">
        <color indexed="2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s>
  <cellStyleXfs count="24">
    <xf numFmtId="0" fontId="0" fillId="0" borderId="0"/>
    <xf numFmtId="9" fontId="5" fillId="0" borderId="0" applyFont="0" applyFill="0" applyBorder="0" applyAlignment="0" applyProtection="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cellStyleXfs>
  <cellXfs count="487">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2" fontId="11" fillId="0" borderId="0" xfId="0" applyNumberFormat="1" applyFont="1" applyBorder="1"/>
    <xf numFmtId="0" fontId="15" fillId="0" borderId="0" xfId="0" applyFont="1"/>
    <xf numFmtId="0" fontId="13" fillId="0" borderId="0" xfId="0" applyFont="1"/>
    <xf numFmtId="0" fontId="7" fillId="0" borderId="0" xfId="15"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0" fontId="14" fillId="13" borderId="3" xfId="0" applyFont="1" applyFill="1" applyBorder="1"/>
    <xf numFmtId="17" fontId="13" fillId="14" borderId="0" xfId="0" applyNumberFormat="1" applyFont="1" applyFill="1"/>
    <xf numFmtId="3" fontId="13" fillId="0" borderId="0" xfId="0" applyNumberFormat="1" applyFont="1"/>
    <xf numFmtId="3" fontId="7" fillId="0" borderId="0" xfId="0" applyNumberFormat="1" applyFont="1" applyFill="1" applyBorder="1" applyAlignment="1"/>
    <xf numFmtId="3" fontId="7" fillId="0" borderId="6" xfId="0" applyNumberFormat="1" applyFont="1" applyFill="1" applyBorder="1" applyAlignment="1"/>
    <xf numFmtId="3" fontId="7" fillId="0" borderId="7" xfId="0" applyNumberFormat="1" applyFont="1" applyFill="1" applyBorder="1" applyAlignment="1"/>
    <xf numFmtId="0" fontId="19" fillId="0" borderId="0" xfId="15" applyFont="1"/>
    <xf numFmtId="0" fontId="17" fillId="0" borderId="0" xfId="15"/>
    <xf numFmtId="0" fontId="20" fillId="0" borderId="8" xfId="15" applyFont="1" applyBorder="1" applyAlignment="1">
      <alignment horizontal="center"/>
    </xf>
    <xf numFmtId="0" fontId="20" fillId="0" borderId="8" xfId="15" applyFont="1" applyBorder="1" applyAlignment="1">
      <alignment horizontal="center" wrapText="1"/>
    </xf>
    <xf numFmtId="0" fontId="20" fillId="15" borderId="8" xfId="15" applyFont="1" applyFill="1" applyBorder="1" applyAlignment="1">
      <alignment horizontal="center" wrapText="1"/>
    </xf>
    <xf numFmtId="0" fontId="17" fillId="0" borderId="0" xfId="15" applyAlignment="1">
      <alignment wrapText="1"/>
    </xf>
    <xf numFmtId="3" fontId="17" fillId="0" borderId="0" xfId="15" applyNumberFormat="1" applyAlignment="1">
      <alignment horizontal="center"/>
    </xf>
    <xf numFmtId="3" fontId="17" fillId="15" borderId="0" xfId="15" applyNumberFormat="1" applyFill="1" applyAlignment="1">
      <alignment horizontal="center"/>
    </xf>
    <xf numFmtId="3" fontId="17" fillId="0" borderId="0" xfId="15" applyNumberFormat="1" applyAlignment="1">
      <alignment horizontal="center" vertical="center"/>
    </xf>
    <xf numFmtId="4" fontId="17" fillId="0" borderId="0" xfId="15" applyNumberFormat="1" applyAlignment="1">
      <alignment horizontal="center" vertical="center"/>
    </xf>
    <xf numFmtId="0" fontId="17" fillId="0" borderId="0" xfId="15" applyAlignment="1">
      <alignment vertical="center" wrapText="1"/>
    </xf>
    <xf numFmtId="3" fontId="17" fillId="0" borderId="0" xfId="15" applyNumberFormat="1" applyAlignment="1">
      <alignment horizontal="center" vertical="center" wrapText="1"/>
    </xf>
    <xf numFmtId="3" fontId="17" fillId="15" borderId="0" xfId="15" applyNumberFormat="1" applyFill="1" applyAlignment="1">
      <alignment horizontal="center" vertical="center"/>
    </xf>
    <xf numFmtId="0" fontId="17" fillId="0" borderId="0" xfId="15" applyFont="1" applyAlignment="1">
      <alignment vertical="center" wrapText="1"/>
    </xf>
    <xf numFmtId="0" fontId="21" fillId="16" borderId="0" xfId="15" applyFont="1" applyFill="1"/>
    <xf numFmtId="3" fontId="21" fillId="16" borderId="0" xfId="15" applyNumberFormat="1" applyFont="1" applyFill="1" applyAlignment="1">
      <alignment horizontal="center"/>
    </xf>
    <xf numFmtId="3" fontId="21" fillId="16" borderId="0" xfId="15" applyNumberFormat="1" applyFont="1" applyFill="1" applyAlignment="1">
      <alignment horizontal="center" vertical="center"/>
    </xf>
    <xf numFmtId="4" fontId="21" fillId="16" borderId="0" xfId="15" applyNumberFormat="1" applyFont="1" applyFill="1" applyAlignment="1">
      <alignment horizontal="center" vertical="center"/>
    </xf>
    <xf numFmtId="0" fontId="21" fillId="0" borderId="0" xfId="15" applyFont="1"/>
    <xf numFmtId="0" fontId="21" fillId="0" borderId="0" xfId="15" applyFont="1" applyAlignment="1">
      <alignment horizontal="center"/>
    </xf>
    <xf numFmtId="0" fontId="21" fillId="0" borderId="0" xfId="15" applyFont="1" applyAlignment="1">
      <alignment horizontal="center" vertical="center"/>
    </xf>
    <xf numFmtId="2" fontId="21" fillId="0" borderId="0" xfId="15"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5" applyNumberFormat="1" applyAlignment="1">
      <alignment horizontal="center" vertical="center"/>
    </xf>
    <xf numFmtId="0" fontId="17" fillId="0" borderId="0" xfId="15" applyAlignment="1">
      <alignment horizontal="center"/>
    </xf>
    <xf numFmtId="0" fontId="17" fillId="15" borderId="0" xfId="15" applyFill="1" applyAlignment="1">
      <alignment horizontal="center" vertical="center"/>
    </xf>
    <xf numFmtId="0" fontId="17" fillId="0" borderId="0" xfId="15"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7"/>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7" applyNumberFormat="1" applyFont="1" applyFill="1" applyBorder="1" applyAlignment="1">
      <alignment horizontal="right"/>
    </xf>
    <xf numFmtId="169" fontId="24" fillId="9" borderId="12" xfId="17" applyNumberFormat="1" applyFont="1" applyFill="1" applyBorder="1" applyAlignment="1">
      <alignment horizontal="right"/>
    </xf>
    <xf numFmtId="169" fontId="24" fillId="9" borderId="13" xfId="17" applyNumberFormat="1" applyFont="1" applyFill="1" applyBorder="1" applyAlignment="1">
      <alignment horizontal="right"/>
    </xf>
    <xf numFmtId="168" fontId="24" fillId="9" borderId="14" xfId="17" applyNumberFormat="1" applyFont="1" applyFill="1" applyBorder="1" applyAlignment="1">
      <alignment horizontal="right"/>
    </xf>
    <xf numFmtId="169" fontId="24" fillId="9" borderId="15" xfId="17" applyNumberFormat="1" applyFont="1" applyFill="1" applyBorder="1" applyAlignment="1">
      <alignment horizontal="right"/>
    </xf>
    <xf numFmtId="169" fontId="24" fillId="9" borderId="16" xfId="17" applyNumberFormat="1" applyFont="1" applyFill="1" applyBorder="1" applyAlignment="1">
      <alignment horizontal="right"/>
    </xf>
    <xf numFmtId="168" fontId="24" fillId="9" borderId="17" xfId="17" applyNumberFormat="1" applyFont="1" applyFill="1" applyBorder="1" applyAlignment="1">
      <alignment horizontal="right"/>
    </xf>
    <xf numFmtId="169" fontId="24" fillId="9" borderId="18" xfId="17" applyNumberFormat="1" applyFont="1" applyFill="1" applyBorder="1" applyAlignment="1">
      <alignment horizontal="right"/>
    </xf>
    <xf numFmtId="169" fontId="24" fillId="9" borderId="19" xfId="17" applyNumberFormat="1" applyFont="1" applyFill="1" applyBorder="1" applyAlignment="1">
      <alignment horizontal="right"/>
    </xf>
    <xf numFmtId="0" fontId="22" fillId="17" borderId="10" xfId="17" applyFont="1" applyFill="1" applyBorder="1" applyAlignment="1"/>
    <xf numFmtId="0" fontId="22" fillId="17" borderId="9" xfId="17" applyFont="1" applyFill="1" applyBorder="1" applyAlignment="1"/>
    <xf numFmtId="0" fontId="23" fillId="17" borderId="10" xfId="17" applyFont="1" applyFill="1" applyBorder="1" applyAlignment="1"/>
    <xf numFmtId="0" fontId="23" fillId="17" borderId="9" xfId="17"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8" applyNumberFormat="1" applyFont="1" applyBorder="1" applyAlignment="1"/>
    <xf numFmtId="170" fontId="29" fillId="0" borderId="0" xfId="18" applyNumberFormat="1" applyFont="1" applyBorder="1" applyAlignment="1" applyProtection="1"/>
    <xf numFmtId="0" fontId="29" fillId="0" borderId="0" xfId="18"/>
    <xf numFmtId="0" fontId="7" fillId="0" borderId="0" xfId="7"/>
    <xf numFmtId="0" fontId="32" fillId="28" borderId="25" xfId="18" applyNumberFormat="1" applyFont="1" applyFill="1" applyBorder="1" applyAlignment="1">
      <alignment horizontal="left" vertical="center" wrapText="1"/>
    </xf>
    <xf numFmtId="0" fontId="32" fillId="28" borderId="26" xfId="18" applyNumberFormat="1" applyFont="1" applyFill="1" applyBorder="1" applyAlignment="1">
      <alignment horizontal="left" vertical="center" wrapText="1"/>
    </xf>
    <xf numFmtId="0" fontId="33" fillId="26" borderId="27" xfId="18" applyNumberFormat="1" applyFont="1" applyFill="1" applyBorder="1" applyAlignment="1">
      <alignment horizontal="center" vertical="center" wrapText="1"/>
    </xf>
    <xf numFmtId="0" fontId="9" fillId="0" borderId="0" xfId="7" applyFont="1" applyBorder="1" applyAlignment="1">
      <alignment horizontal="right"/>
    </xf>
    <xf numFmtId="0" fontId="37" fillId="31" borderId="9" xfId="7" applyFont="1" applyFill="1" applyBorder="1" applyAlignment="1">
      <alignment horizontal="left"/>
    </xf>
    <xf numFmtId="0" fontId="31" fillId="29" borderId="9" xfId="7" applyFont="1" applyFill="1" applyBorder="1" applyAlignment="1">
      <alignment horizontal="left"/>
    </xf>
    <xf numFmtId="0" fontId="12" fillId="30" borderId="9" xfId="7" applyFont="1" applyFill="1" applyBorder="1" applyAlignment="1">
      <alignment horizontal="left"/>
    </xf>
    <xf numFmtId="0" fontId="30" fillId="0" borderId="0" xfId="7" applyFont="1" applyAlignment="1"/>
    <xf numFmtId="0" fontId="7" fillId="0" borderId="0" xfId="7" applyAlignment="1"/>
    <xf numFmtId="37" fontId="38" fillId="0" borderId="0" xfId="0" applyNumberFormat="1" applyFont="1" applyBorder="1" applyProtection="1"/>
    <xf numFmtId="39" fontId="38" fillId="0" borderId="0" xfId="0" applyNumberFormat="1" applyFont="1" applyBorder="1" applyProtection="1"/>
    <xf numFmtId="3" fontId="7" fillId="0" borderId="0" xfId="15" applyNumberFormat="1" applyFont="1"/>
    <xf numFmtId="17" fontId="3" fillId="10" borderId="0" xfId="0" applyNumberFormat="1" applyFont="1" applyFill="1" applyAlignment="1">
      <alignment horizontal="center" vertical="center"/>
    </xf>
    <xf numFmtId="0" fontId="3" fillId="25" borderId="34" xfId="18" applyNumberFormat="1" applyFont="1" applyFill="1" applyBorder="1" applyAlignment="1">
      <alignment horizontal="center" vertical="center" wrapText="1"/>
    </xf>
    <xf numFmtId="0" fontId="3" fillId="26" borderId="34" xfId="18" applyNumberFormat="1" applyFont="1" applyFill="1" applyBorder="1" applyAlignment="1">
      <alignment horizontal="center" vertical="center" wrapText="1"/>
    </xf>
    <xf numFmtId="0" fontId="41" fillId="28" borderId="35" xfId="18" applyNumberFormat="1" applyFont="1" applyFill="1" applyBorder="1" applyAlignment="1">
      <alignment horizontal="center" vertical="center" wrapText="1"/>
    </xf>
    <xf numFmtId="0" fontId="41" fillId="27" borderId="35" xfId="18" applyNumberFormat="1" applyFont="1" applyFill="1" applyBorder="1" applyAlignment="1">
      <alignment horizontal="center" vertical="center" wrapText="1"/>
    </xf>
    <xf numFmtId="0" fontId="42" fillId="17" borderId="0" xfId="18" quotePrefix="1" applyFont="1" applyFill="1" applyAlignment="1"/>
    <xf numFmtId="0" fontId="42" fillId="0" borderId="0" xfId="18" applyNumberFormat="1" applyFont="1" applyBorder="1" applyAlignment="1"/>
    <xf numFmtId="0" fontId="42" fillId="17" borderId="0" xfId="18" quotePrefix="1" applyFont="1" applyFill="1" applyBorder="1" applyAlignment="1">
      <alignment horizontal="left"/>
    </xf>
    <xf numFmtId="0" fontId="43" fillId="0" borderId="0" xfId="18" applyFont="1"/>
    <xf numFmtId="3" fontId="43" fillId="28" borderId="28" xfId="18" applyNumberFormat="1" applyFont="1" applyFill="1" applyBorder="1" applyAlignment="1"/>
    <xf numFmtId="3" fontId="43" fillId="23" borderId="22" xfId="18" applyNumberFormat="1" applyFont="1" applyFill="1" applyBorder="1" applyAlignment="1"/>
    <xf numFmtId="3" fontId="43" fillId="23" borderId="23" xfId="18" applyNumberFormat="1" applyFont="1" applyFill="1" applyBorder="1" applyAlignment="1"/>
    <xf numFmtId="3" fontId="43" fillId="23" borderId="23" xfId="18" applyNumberFormat="1" applyFont="1" applyFill="1" applyBorder="1" applyAlignment="1" applyProtection="1"/>
    <xf numFmtId="3" fontId="43" fillId="23" borderId="24" xfId="18" applyNumberFormat="1" applyFont="1" applyFill="1" applyBorder="1" applyAlignment="1"/>
    <xf numFmtId="3" fontId="43" fillId="28" borderId="29" xfId="18" applyNumberFormat="1" applyFont="1" applyFill="1" applyBorder="1" applyAlignment="1"/>
    <xf numFmtId="3" fontId="43" fillId="23" borderId="31" xfId="18" applyNumberFormat="1" applyFont="1" applyFill="1" applyBorder="1" applyAlignment="1"/>
    <xf numFmtId="3" fontId="43" fillId="23" borderId="32" xfId="18" applyNumberFormat="1" applyFont="1" applyFill="1" applyBorder="1" applyAlignment="1"/>
    <xf numFmtId="3" fontId="43" fillId="23" borderId="32" xfId="18" applyNumberFormat="1" applyFont="1" applyFill="1" applyBorder="1" applyAlignment="1" applyProtection="1"/>
    <xf numFmtId="3" fontId="43" fillId="23" borderId="33" xfId="18" applyNumberFormat="1" applyFont="1" applyFill="1" applyBorder="1" applyAlignment="1"/>
    <xf numFmtId="3" fontId="41" fillId="28" borderId="29" xfId="18" applyNumberFormat="1" applyFont="1" applyFill="1" applyBorder="1" applyAlignment="1"/>
    <xf numFmtId="3" fontId="41" fillId="23" borderId="31" xfId="18" applyNumberFormat="1" applyFont="1" applyFill="1" applyBorder="1" applyAlignment="1"/>
    <xf numFmtId="3" fontId="41" fillId="23" borderId="32" xfId="18" applyNumberFormat="1" applyFont="1" applyFill="1" applyBorder="1" applyAlignment="1"/>
    <xf numFmtId="3" fontId="41" fillId="23" borderId="32" xfId="18" applyNumberFormat="1" applyFont="1" applyFill="1" applyBorder="1" applyAlignment="1" applyProtection="1"/>
    <xf numFmtId="3" fontId="41" fillId="23" borderId="33" xfId="18" applyNumberFormat="1" applyFont="1" applyFill="1" applyBorder="1" applyAlignment="1"/>
    <xf numFmtId="3" fontId="41" fillId="28" borderId="30" xfId="18"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20" applyFont="1" applyFill="1" applyBorder="1" applyAlignment="1"/>
    <xf numFmtId="0" fontId="23" fillId="17" borderId="10" xfId="20"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5"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2" fillId="37" borderId="0" xfId="22" applyFont="1" applyFill="1"/>
    <xf numFmtId="0" fontId="63" fillId="37" borderId="0" xfId="0" applyFont="1"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0" fontId="70" fillId="14"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3" fillId="2" borderId="0" xfId="0" applyFont="1" applyFill="1" applyAlignment="1">
      <alignment horizontal="right" vertical="center" wrapText="1"/>
    </xf>
    <xf numFmtId="0" fontId="3" fillId="2" borderId="0" xfId="0" applyFont="1" applyFill="1" applyAlignment="1">
      <alignment horizontal="left" vertical="center" indent="1"/>
    </xf>
    <xf numFmtId="0" fontId="72" fillId="4" borderId="0" xfId="0" applyFont="1" applyFill="1"/>
    <xf numFmtId="37" fontId="7" fillId="0" borderId="0" xfId="2" applyNumberFormat="1" applyFont="1" applyBorder="1" applyProtection="1"/>
    <xf numFmtId="166" fontId="7" fillId="0" borderId="0" xfId="2" applyNumberFormat="1" applyFont="1" applyBorder="1" applyAlignment="1" applyProtection="1">
      <alignment horizontal="center" vertical="center"/>
    </xf>
    <xf numFmtId="39" fontId="7" fillId="0" borderId="0" xfId="2" applyNumberFormat="1" applyFont="1" applyBorder="1" applyProtection="1"/>
    <xf numFmtId="37" fontId="7" fillId="0" borderId="0" xfId="3" applyNumberFormat="1" applyFont="1" applyBorder="1" applyProtection="1"/>
    <xf numFmtId="39" fontId="7" fillId="0" borderId="0" xfId="3"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7" fillId="0" borderId="6" xfId="15" applyNumberFormat="1" applyFont="1" applyBorder="1"/>
    <xf numFmtId="3" fontId="7" fillId="0" borderId="7" xfId="15" applyNumberFormat="1" applyFont="1" applyBorder="1"/>
    <xf numFmtId="3" fontId="13" fillId="0" borderId="6" xfId="0" applyNumberFormat="1" applyFont="1" applyBorder="1"/>
    <xf numFmtId="3" fontId="0" fillId="0" borderId="6" xfId="0" applyNumberFormat="1" applyFont="1" applyBorder="1"/>
    <xf numFmtId="3" fontId="29" fillId="0" borderId="0" xfId="18"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5" xfId="0" applyBorder="1"/>
    <xf numFmtId="0" fontId="0" fillId="0" borderId="46" xfId="0" applyBorder="1"/>
    <xf numFmtId="0" fontId="0" fillId="0" borderId="47"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0" fontId="0" fillId="0" borderId="42" xfId="0" applyBorder="1" applyAlignment="1">
      <alignment horizontal="right" vertical="center" wrapText="1"/>
    </xf>
    <xf numFmtId="3" fontId="0" fillId="0" borderId="46" xfId="0" applyNumberFormat="1" applyBorder="1" applyAlignment="1">
      <alignment horizontal="right" vertical="center"/>
    </xf>
    <xf numFmtId="3" fontId="0" fillId="0" borderId="47" xfId="0" applyNumberFormat="1" applyBorder="1" applyAlignment="1">
      <alignment horizontal="right" vertical="center"/>
    </xf>
    <xf numFmtId="0" fontId="0" fillId="0" borderId="45" xfId="0" applyBorder="1" applyAlignment="1">
      <alignment horizontal="right" vertical="center" wrapText="1"/>
    </xf>
    <xf numFmtId="3" fontId="1" fillId="0" borderId="46" xfId="0" applyNumberFormat="1" applyFont="1" applyBorder="1" applyAlignment="1">
      <alignment horizontal="right" vertical="center"/>
    </xf>
    <xf numFmtId="3" fontId="1" fillId="0" borderId="47" xfId="0" applyNumberFormat="1" applyFont="1" applyBorder="1" applyAlignment="1">
      <alignment horizontal="right" vertical="center"/>
    </xf>
    <xf numFmtId="0" fontId="10" fillId="12" borderId="45" xfId="0" applyFont="1" applyFill="1" applyBorder="1" applyAlignment="1">
      <alignment horizontal="right" vertical="center" wrapText="1"/>
    </xf>
    <xf numFmtId="0" fontId="0" fillId="0" borderId="46" xfId="0" applyBorder="1" applyAlignment="1">
      <alignment horizontal="right" vertical="center"/>
    </xf>
    <xf numFmtId="3" fontId="1" fillId="0" borderId="49" xfId="0" applyNumberFormat="1" applyFont="1" applyBorder="1" applyAlignment="1">
      <alignment horizontal="right" vertical="center"/>
    </xf>
    <xf numFmtId="3" fontId="1" fillId="0" borderId="50" xfId="0" applyNumberFormat="1" applyFont="1" applyBorder="1" applyAlignment="1">
      <alignment horizontal="right" vertical="center"/>
    </xf>
    <xf numFmtId="0" fontId="10" fillId="11" borderId="48" xfId="0" applyFont="1" applyFill="1" applyBorder="1" applyAlignment="1">
      <alignment horizontal="right" vertical="center" wrapText="1"/>
    </xf>
    <xf numFmtId="0" fontId="33" fillId="25" borderId="34" xfId="18" applyNumberFormat="1" applyFont="1" applyFill="1" applyBorder="1" applyAlignment="1">
      <alignment horizontal="center" vertical="center" wrapText="1"/>
    </xf>
    <xf numFmtId="0" fontId="33" fillId="25" borderId="35" xfId="18" applyNumberFormat="1" applyFont="1" applyFill="1" applyBorder="1" applyAlignment="1">
      <alignment horizontal="center" vertical="center" wrapText="1"/>
    </xf>
    <xf numFmtId="0" fontId="12" fillId="30" borderId="56" xfId="7" applyFont="1" applyFill="1" applyBorder="1" applyAlignment="1">
      <alignment horizontal="center" vertical="center"/>
    </xf>
    <xf numFmtId="0" fontId="37" fillId="31" borderId="56" xfId="7" applyFont="1" applyFill="1" applyBorder="1" applyAlignment="1">
      <alignment horizontal="center" vertical="center"/>
    </xf>
    <xf numFmtId="0" fontId="10" fillId="0" borderId="57" xfId="7" applyNumberFormat="1" applyFont="1" applyBorder="1" applyAlignment="1">
      <alignment horizontal="right"/>
    </xf>
    <xf numFmtId="0" fontId="7" fillId="0" borderId="58" xfId="7" applyNumberFormat="1" applyFont="1" applyBorder="1" applyAlignment="1">
      <alignment horizontal="right"/>
    </xf>
    <xf numFmtId="0" fontId="7" fillId="0" borderId="59" xfId="7" applyNumberFormat="1" applyFont="1" applyBorder="1" applyAlignment="1">
      <alignment horizontal="right"/>
    </xf>
    <xf numFmtId="0" fontId="10" fillId="0" borderId="60" xfId="7" applyNumberFormat="1" applyFont="1" applyBorder="1" applyAlignment="1">
      <alignment horizontal="right"/>
    </xf>
    <xf numFmtId="0" fontId="7" fillId="0" borderId="61" xfId="7" applyNumberFormat="1" applyFont="1" applyBorder="1" applyAlignment="1">
      <alignment horizontal="right"/>
    </xf>
    <xf numFmtId="0" fontId="7" fillId="0" borderId="62" xfId="7" applyNumberFormat="1" applyFont="1" applyBorder="1" applyAlignment="1">
      <alignment horizontal="right"/>
    </xf>
    <xf numFmtId="0" fontId="10" fillId="0" borderId="61" xfId="7" applyNumberFormat="1" applyFont="1" applyBorder="1" applyAlignment="1">
      <alignment horizontal="right"/>
    </xf>
    <xf numFmtId="0" fontId="10" fillId="0" borderId="62" xfId="7" applyNumberFormat="1" applyFont="1" applyBorder="1" applyAlignment="1">
      <alignment horizontal="right"/>
    </xf>
    <xf numFmtId="4" fontId="10" fillId="0" borderId="63" xfId="7" applyNumberFormat="1" applyFont="1" applyBorder="1" applyAlignment="1">
      <alignment horizontal="right"/>
    </xf>
    <xf numFmtId="4" fontId="10" fillId="0" borderId="64" xfId="7" applyNumberFormat="1" applyFont="1" applyBorder="1" applyAlignment="1">
      <alignment horizontal="right"/>
    </xf>
    <xf numFmtId="0" fontId="10" fillId="0" borderId="64" xfId="7" applyNumberFormat="1" applyFont="1" applyBorder="1" applyAlignment="1">
      <alignment horizontal="right"/>
    </xf>
    <xf numFmtId="0" fontId="10" fillId="0" borderId="65" xfId="7" applyNumberFormat="1" applyFont="1" applyBorder="1" applyAlignment="1">
      <alignment horizontal="right"/>
    </xf>
    <xf numFmtId="0" fontId="7" fillId="0" borderId="57" xfId="7" applyNumberFormat="1" applyFont="1" applyBorder="1" applyAlignment="1">
      <alignment horizontal="right"/>
    </xf>
    <xf numFmtId="0" fontId="7" fillId="0" borderId="60" xfId="7" applyNumberFormat="1" applyFont="1" applyBorder="1" applyAlignment="1">
      <alignment horizontal="right"/>
    </xf>
    <xf numFmtId="0" fontId="10" fillId="0" borderId="63" xfId="7"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7" fillId="0" borderId="70" xfId="0" applyNumberFormat="1" applyFont="1" applyBorder="1" applyAlignment="1">
      <alignment horizontal="right"/>
    </xf>
    <xf numFmtId="4" fontId="0" fillId="0" borderId="70" xfId="0" applyNumberFormat="1" applyBorder="1"/>
    <xf numFmtId="4" fontId="7" fillId="0" borderId="71"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7" fillId="0" borderId="80" xfId="0" applyNumberFormat="1" applyFont="1" applyBorder="1" applyAlignment="1">
      <alignment horizontal="right"/>
    </xf>
    <xf numFmtId="0" fontId="41" fillId="27" borderId="36" xfId="18" applyNumberFormat="1" applyFont="1" applyFill="1" applyBorder="1" applyAlignment="1">
      <alignment horizontal="center" vertical="center" wrapText="1"/>
    </xf>
    <xf numFmtId="0" fontId="75" fillId="0" borderId="0" xfId="0" applyFont="1" applyFill="1" applyBorder="1"/>
    <xf numFmtId="2" fontId="13" fillId="0" borderId="6" xfId="0" applyNumberFormat="1" applyFont="1" applyBorder="1" applyAlignment="1">
      <alignment horizontal="center"/>
    </xf>
    <xf numFmtId="0" fontId="7" fillId="0" borderId="0" xfId="7"/>
    <xf numFmtId="0" fontId="34" fillId="26" borderId="0" xfId="18" applyNumberFormat="1" applyFont="1" applyFill="1" applyBorder="1" applyAlignment="1">
      <alignment horizontal="center" vertical="center" wrapText="1"/>
    </xf>
    <xf numFmtId="0" fontId="70" fillId="14" borderId="0" xfId="0" applyFont="1" applyFill="1" applyAlignment="1">
      <alignment horizontal="left" indent="1"/>
    </xf>
    <xf numFmtId="0" fontId="1" fillId="0" borderId="0" xfId="0" applyFont="1" applyAlignment="1">
      <alignment horizontal="center" vertical="center" wrapText="1"/>
    </xf>
    <xf numFmtId="0" fontId="76" fillId="0" borderId="0" xfId="0" applyFont="1"/>
    <xf numFmtId="0" fontId="78" fillId="28" borderId="0" xfId="18" applyNumberFormat="1" applyFont="1" applyFill="1" applyBorder="1" applyAlignment="1">
      <alignment horizontal="center" vertical="center" wrapText="1"/>
    </xf>
    <xf numFmtId="3" fontId="9" fillId="0" borderId="22" xfId="0" applyNumberFormat="1" applyFont="1" applyBorder="1" applyAlignment="1">
      <alignment horizontal="center" vertical="center"/>
    </xf>
    <xf numFmtId="3" fontId="9" fillId="0" borderId="23" xfId="0" applyNumberFormat="1" applyFont="1" applyBorder="1" applyAlignment="1">
      <alignment horizontal="center" vertical="center"/>
    </xf>
    <xf numFmtId="3" fontId="9" fillId="0" borderId="31" xfId="0" applyNumberFormat="1" applyFont="1" applyBorder="1" applyAlignment="1">
      <alignment horizontal="center" vertical="center"/>
    </xf>
    <xf numFmtId="3" fontId="9" fillId="0" borderId="32" xfId="0" applyNumberFormat="1" applyFont="1" applyBorder="1" applyAlignment="1">
      <alignment horizontal="center" vertical="center"/>
    </xf>
    <xf numFmtId="0" fontId="9" fillId="0" borderId="31" xfId="0" applyNumberFormat="1" applyFont="1" applyBorder="1" applyAlignment="1">
      <alignment horizontal="center" vertical="center"/>
    </xf>
    <xf numFmtId="0" fontId="9" fillId="0" borderId="32"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3" applyFont="1" applyFill="1" applyBorder="1" applyAlignment="1">
      <alignment horizontal="center" vertical="center" wrapText="1"/>
    </xf>
    <xf numFmtId="0" fontId="12" fillId="33" borderId="0" xfId="23" applyFont="1" applyFill="1" applyBorder="1" applyAlignment="1">
      <alignment horizontal="center" vertical="center" wrapText="1"/>
    </xf>
    <xf numFmtId="4" fontId="7" fillId="0" borderId="55" xfId="23" applyNumberFormat="1" applyFont="1" applyBorder="1" applyAlignment="1">
      <alignment horizontal="right" vertical="center"/>
    </xf>
    <xf numFmtId="4" fontId="7" fillId="0" borderId="54" xfId="23" applyNumberFormat="1" applyFont="1" applyBorder="1" applyAlignment="1">
      <alignment horizontal="right" vertical="center"/>
    </xf>
    <xf numFmtId="0" fontId="55" fillId="0" borderId="72" xfId="23" applyFont="1" applyFill="1" applyBorder="1" applyAlignment="1">
      <alignment horizontal="left" wrapText="1"/>
    </xf>
    <xf numFmtId="0" fontId="55" fillId="0" borderId="73" xfId="23" applyFont="1" applyFill="1" applyBorder="1" applyAlignment="1">
      <alignment horizontal="left" wrapText="1"/>
    </xf>
    <xf numFmtId="169" fontId="0" fillId="0" borderId="0" xfId="0" applyNumberFormat="1"/>
    <xf numFmtId="0" fontId="55" fillId="0" borderId="74" xfId="23" applyFont="1" applyFill="1" applyBorder="1" applyAlignment="1">
      <alignment horizontal="left" wrapText="1"/>
    </xf>
    <xf numFmtId="3" fontId="66" fillId="0" borderId="22" xfId="7" applyNumberFormat="1" applyFont="1" applyBorder="1" applyAlignment="1">
      <alignment horizontal="right"/>
    </xf>
    <xf numFmtId="3" fontId="66" fillId="0" borderId="23" xfId="7" applyNumberFormat="1" applyFont="1" applyBorder="1" applyAlignment="1">
      <alignment horizontal="right"/>
    </xf>
    <xf numFmtId="3" fontId="66" fillId="0" borderId="31" xfId="7" applyNumberFormat="1" applyFont="1" applyBorder="1" applyAlignment="1">
      <alignment horizontal="right"/>
    </xf>
    <xf numFmtId="3" fontId="66" fillId="0" borderId="32" xfId="7" applyNumberFormat="1" applyFont="1" applyBorder="1" applyAlignment="1">
      <alignment horizontal="right"/>
    </xf>
    <xf numFmtId="0" fontId="66" fillId="0" borderId="32" xfId="7" applyNumberFormat="1" applyFont="1" applyBorder="1" applyAlignment="1">
      <alignment horizontal="right"/>
    </xf>
    <xf numFmtId="0" fontId="66" fillId="0" borderId="31" xfId="7" applyNumberFormat="1" applyFont="1" applyBorder="1" applyAlignment="1">
      <alignment horizontal="right"/>
    </xf>
    <xf numFmtId="3" fontId="49" fillId="0" borderId="83" xfId="7" applyNumberFormat="1" applyFont="1" applyBorder="1" applyAlignment="1">
      <alignment horizontal="right"/>
    </xf>
    <xf numFmtId="3" fontId="49" fillId="0" borderId="84" xfId="7" applyNumberFormat="1" applyFont="1" applyBorder="1" applyAlignment="1">
      <alignment horizontal="right"/>
    </xf>
    <xf numFmtId="0" fontId="7" fillId="0" borderId="0" xfId="7" applyAlignment="1">
      <alignment horizontal="center" vertical="center"/>
    </xf>
    <xf numFmtId="3" fontId="9" fillId="0" borderId="85" xfId="0" applyNumberFormat="1" applyFont="1" applyBorder="1" applyAlignment="1"/>
    <xf numFmtId="4" fontId="9" fillId="0" borderId="85" xfId="0" applyNumberFormat="1" applyFont="1" applyBorder="1" applyAlignment="1"/>
    <xf numFmtId="3" fontId="9" fillId="0" borderId="86" xfId="0" applyNumberFormat="1" applyFont="1" applyBorder="1" applyAlignment="1"/>
    <xf numFmtId="4" fontId="9" fillId="0" borderId="86" xfId="0" applyNumberFormat="1" applyFont="1" applyBorder="1" applyAlignment="1"/>
    <xf numFmtId="3" fontId="19" fillId="0" borderId="82" xfId="0" applyNumberFormat="1" applyFont="1" applyBorder="1" applyAlignment="1"/>
    <xf numFmtId="4" fontId="19" fillId="0" borderId="82" xfId="0" applyNumberFormat="1" applyFont="1" applyBorder="1" applyAlignment="1"/>
    <xf numFmtId="3" fontId="7" fillId="0" borderId="0" xfId="7" applyNumberFormat="1"/>
    <xf numFmtId="2" fontId="7" fillId="0" borderId="0" xfId="7" applyNumberFormat="1"/>
    <xf numFmtId="0" fontId="12" fillId="34" borderId="0" xfId="23" applyFont="1" applyFill="1" applyBorder="1" applyAlignment="1">
      <alignment horizontal="center" vertical="center" wrapText="1"/>
    </xf>
    <xf numFmtId="0" fontId="30" fillId="0" borderId="0" xfId="0" applyFont="1" applyAlignment="1">
      <alignment horizontal="left"/>
    </xf>
    <xf numFmtId="0" fontId="0" fillId="0" borderId="0" xfId="0"/>
    <xf numFmtId="0" fontId="26" fillId="33" borderId="0" xfId="23" applyFont="1" applyFill="1" applyBorder="1" applyAlignment="1">
      <alignment horizontal="center" vertical="center" wrapText="1"/>
    </xf>
    <xf numFmtId="0" fontId="83" fillId="35" borderId="9" xfId="0" applyFont="1" applyFill="1" applyBorder="1" applyAlignment="1">
      <alignment horizontal="center"/>
    </xf>
    <xf numFmtId="2" fontId="25" fillId="0" borderId="0" xfId="17" applyNumberFormat="1"/>
    <xf numFmtId="0" fontId="25" fillId="0" borderId="0" xfId="17" applyAlignment="1"/>
    <xf numFmtId="0" fontId="25" fillId="0" borderId="0" xfId="17"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59" fillId="0" borderId="0" xfId="22"/>
    <xf numFmtId="0" fontId="0" fillId="0" borderId="0" xfId="0" applyAlignment="1">
      <alignment vertical="center"/>
    </xf>
    <xf numFmtId="0" fontId="0" fillId="0" borderId="0" xfId="0"/>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1" xfId="0" applyNumberFormat="1" applyFont="1" applyBorder="1" applyAlignment="1">
      <alignment horizontal="center" vertical="center"/>
    </xf>
    <xf numFmtId="4" fontId="9" fillId="0" borderId="23" xfId="0" applyNumberFormat="1" applyFont="1" applyBorder="1" applyAlignment="1">
      <alignment horizontal="center" vertical="center"/>
    </xf>
    <xf numFmtId="0" fontId="32" fillId="28" borderId="26" xfId="18" applyNumberFormat="1" applyFont="1" applyFill="1" applyBorder="1" applyAlignment="1">
      <alignment horizontal="left" vertical="center" wrapText="1" indent="4"/>
    </xf>
    <xf numFmtId="0" fontId="32" fillId="41" borderId="26" xfId="18" applyNumberFormat="1" applyFont="1" applyFill="1" applyBorder="1" applyAlignment="1">
      <alignment horizontal="left" vertical="center" wrapText="1"/>
    </xf>
    <xf numFmtId="4" fontId="19" fillId="0" borderId="23" xfId="0" applyNumberFormat="1" applyFont="1" applyBorder="1" applyAlignment="1">
      <alignment horizontal="center" vertical="center"/>
    </xf>
    <xf numFmtId="0" fontId="0" fillId="0" borderId="0" xfId="0"/>
    <xf numFmtId="0" fontId="0" fillId="0" borderId="0" xfId="0"/>
    <xf numFmtId="3" fontId="14" fillId="0" borderId="0" xfId="0" applyNumberFormat="1" applyFont="1"/>
    <xf numFmtId="0" fontId="14" fillId="0" borderId="0" xfId="0" applyFont="1" applyAlignment="1">
      <alignment vertical="center" wrapText="1"/>
    </xf>
    <xf numFmtId="168" fontId="13" fillId="0" borderId="6" xfId="0" applyNumberFormat="1" applyFont="1" applyFill="1" applyBorder="1" applyAlignment="1"/>
    <xf numFmtId="0" fontId="0" fillId="0" borderId="0" xfId="0"/>
    <xf numFmtId="0" fontId="0" fillId="0" borderId="0" xfId="0"/>
    <xf numFmtId="3" fontId="0" fillId="0" borderId="0" xfId="0" applyNumberFormat="1" applyFont="1"/>
    <xf numFmtId="0" fontId="0" fillId="0" borderId="0" xfId="0"/>
    <xf numFmtId="0" fontId="9" fillId="0" borderId="0" xfId="7" applyFont="1"/>
    <xf numFmtId="4" fontId="7" fillId="0" borderId="0" xfId="7"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0" borderId="1" xfId="0" applyFont="1" applyBorder="1" applyAlignment="1">
      <alignment horizontal="right"/>
    </xf>
    <xf numFmtId="0" fontId="10" fillId="0" borderId="0" xfId="0" applyFont="1" applyBorder="1" applyAlignment="1">
      <alignment horizontal="right"/>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0" fontId="10" fillId="0" borderId="0" xfId="0" applyFont="1" applyBorder="1" applyAlignment="1" applyProtection="1">
      <alignment horizontal="right"/>
    </xf>
    <xf numFmtId="3" fontId="7" fillId="0" borderId="0" xfId="0" applyNumberFormat="1" applyFont="1" applyBorder="1"/>
    <xf numFmtId="10" fontId="7" fillId="0" borderId="0" xfId="1" applyNumberFormat="1" applyFont="1" applyBorder="1"/>
    <xf numFmtId="4" fontId="7" fillId="0" borderId="0" xfId="0" applyNumberFormat="1" applyFont="1" applyBorder="1"/>
    <xf numFmtId="0" fontId="10" fillId="0" borderId="0" xfId="0" applyFont="1" applyFill="1" applyBorder="1" applyAlignment="1" applyProtection="1">
      <alignment horizontal="centerContinuous" wrapText="1"/>
    </xf>
    <xf numFmtId="3" fontId="7" fillId="0" borderId="0" xfId="0" applyNumberFormat="1" applyFont="1" applyBorder="1" applyAlignment="1">
      <alignment vertical="center"/>
    </xf>
    <xf numFmtId="165" fontId="7" fillId="0" borderId="0" xfId="0" applyNumberFormat="1" applyFont="1" applyBorder="1" applyAlignment="1" applyProtection="1">
      <alignment vertical="center"/>
    </xf>
    <xf numFmtId="0" fontId="7" fillId="0" borderId="0" xfId="0" applyFont="1" applyFill="1" applyBorder="1" applyAlignment="1" applyProtection="1">
      <alignment horizontal="center"/>
    </xf>
    <xf numFmtId="10" fontId="7" fillId="0" borderId="0" xfId="1" applyNumberFormat="1" applyFont="1" applyBorder="1" applyProtection="1"/>
    <xf numFmtId="39" fontId="7" fillId="0" borderId="0" xfId="0" applyNumberFormat="1" applyFont="1" applyBorder="1" applyProtection="1"/>
    <xf numFmtId="0" fontId="7" fillId="0" borderId="1" xfId="0" applyFont="1" applyBorder="1" applyAlignment="1">
      <alignment vertical="center" textRotation="90"/>
    </xf>
    <xf numFmtId="39" fontId="7" fillId="0" borderId="1" xfId="0" applyNumberFormat="1" applyFont="1" applyBorder="1" applyProtection="1"/>
    <xf numFmtId="165" fontId="7" fillId="0" borderId="1" xfId="0" applyNumberFormat="1" applyFont="1" applyBorder="1" applyProtection="1"/>
    <xf numFmtId="2" fontId="7" fillId="0" borderId="0" xfId="0" applyNumberFormat="1" applyFont="1" applyBorder="1" applyProtection="1"/>
    <xf numFmtId="0" fontId="90" fillId="0" borderId="0" xfId="0" applyFont="1" applyBorder="1"/>
    <xf numFmtId="0" fontId="91" fillId="0" borderId="0" xfId="0" applyFont="1"/>
    <xf numFmtId="37" fontId="7" fillId="0" borderId="0" xfId="2" applyNumberFormat="1" applyFont="1" applyBorder="1" applyAlignment="1" applyProtection="1">
      <alignment horizontal="center"/>
    </xf>
    <xf numFmtId="0" fontId="61" fillId="37" borderId="0" xfId="0" applyFont="1" applyFill="1" applyBorder="1" applyAlignment="1">
      <alignment horizontal="center"/>
    </xf>
    <xf numFmtId="0" fontId="65" fillId="37" borderId="0" xfId="0" applyFont="1" applyFill="1" applyBorder="1" applyAlignment="1">
      <alignment horizontal="left" vertical="center" wrapText="1"/>
    </xf>
    <xf numFmtId="0" fontId="4" fillId="6" borderId="0" xfId="0" applyFont="1" applyFill="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left" wrapText="1"/>
    </xf>
    <xf numFmtId="0" fontId="28" fillId="7" borderId="0" xfId="0" applyFont="1" applyFill="1" applyAlignment="1">
      <alignment horizontal="left"/>
    </xf>
    <xf numFmtId="0" fontId="89" fillId="0" borderId="0" xfId="0" applyFont="1" applyBorder="1" applyAlignment="1">
      <alignment horizontal="center"/>
    </xf>
    <xf numFmtId="0" fontId="88" fillId="0" borderId="0" xfId="0" applyFont="1" applyFill="1" applyBorder="1" applyAlignment="1" applyProtection="1">
      <alignment horizontal="center"/>
    </xf>
    <xf numFmtId="0" fontId="92" fillId="0" borderId="0" xfId="0" applyFont="1" applyBorder="1" applyAlignment="1">
      <alignment horizontal="left"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50" fillId="6" borderId="0" xfId="0" applyFont="1" applyFill="1" applyBorder="1" applyAlignment="1">
      <alignment horizontal="center" vertical="center" wrapText="1"/>
    </xf>
    <xf numFmtId="0" fontId="76" fillId="0" borderId="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46" fillId="0" borderId="0" xfId="15"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3" fillId="11" borderId="0" xfId="0" applyNumberFormat="1" applyFont="1" applyFill="1" applyBorder="1" applyAlignment="1">
      <alignment horizontal="center"/>
    </xf>
    <xf numFmtId="0" fontId="13" fillId="11" borderId="2" xfId="0" applyNumberFormat="1" applyFont="1" applyFill="1" applyBorder="1" applyAlignment="1">
      <alignment horizontal="center"/>
    </xf>
    <xf numFmtId="0" fontId="13" fillId="12" borderId="4" xfId="0" applyNumberFormat="1" applyFont="1" applyFill="1" applyBorder="1" applyAlignment="1">
      <alignment horizontal="center"/>
    </xf>
    <xf numFmtId="0" fontId="13" fillId="12" borderId="2" xfId="0" applyNumberFormat="1" applyFont="1" applyFill="1" applyBorder="1" applyAlignment="1">
      <alignment horizontal="center"/>
    </xf>
    <xf numFmtId="0" fontId="13" fillId="11" borderId="4" xfId="0" applyFont="1" applyFill="1" applyBorder="1" applyAlignment="1">
      <alignment horizontal="center"/>
    </xf>
    <xf numFmtId="0" fontId="13" fillId="11" borderId="2" xfId="0" applyFont="1" applyFill="1" applyBorder="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4" fillId="13" borderId="0" xfId="0" applyFont="1" applyFill="1" applyBorder="1" applyAlignment="1">
      <alignment horizontal="center"/>
    </xf>
    <xf numFmtId="0" fontId="14" fillId="0" borderId="0" xfId="0" applyFont="1" applyAlignment="1">
      <alignment horizontal="center" vertical="center" wrapText="1"/>
    </xf>
    <xf numFmtId="2" fontId="13" fillId="0" borderId="7" xfId="0" applyNumberFormat="1" applyFont="1" applyBorder="1" applyAlignment="1">
      <alignment horizontal="center"/>
    </xf>
    <xf numFmtId="2" fontId="13" fillId="0" borderId="0" xfId="0" applyNumberFormat="1" applyFont="1" applyBorder="1" applyAlignment="1">
      <alignment horizontal="center"/>
    </xf>
    <xf numFmtId="2" fontId="13" fillId="0" borderId="5" xfId="0" applyNumberFormat="1" applyFont="1" applyBorder="1" applyAlignment="1">
      <alignment horizontal="center"/>
    </xf>
    <xf numFmtId="2" fontId="13" fillId="0" borderId="6" xfId="0" applyNumberFormat="1" applyFont="1" applyBorder="1" applyAlignment="1">
      <alignment horizontal="center"/>
    </xf>
    <xf numFmtId="0" fontId="10" fillId="0" borderId="0" xfId="15" applyFont="1" applyAlignment="1">
      <alignment horizontal="center" vertical="center"/>
    </xf>
    <xf numFmtId="0" fontId="48" fillId="10" borderId="0" xfId="15" applyFont="1" applyFill="1" applyAlignment="1">
      <alignment horizontal="center" vertical="center" wrapText="1"/>
    </xf>
    <xf numFmtId="49" fontId="3" fillId="10" borderId="0" xfId="0" applyNumberFormat="1" applyFont="1" applyFill="1" applyAlignment="1">
      <alignment horizontal="center" vertical="center"/>
    </xf>
    <xf numFmtId="0" fontId="1" fillId="0" borderId="0" xfId="0" applyFont="1" applyAlignment="1">
      <alignment horizontal="center" vertical="center"/>
    </xf>
    <xf numFmtId="17" fontId="3" fillId="10" borderId="0" xfId="0" applyNumberFormat="1" applyFont="1" applyFill="1" applyAlignment="1">
      <alignment horizontal="center" vertical="center"/>
    </xf>
    <xf numFmtId="0" fontId="45" fillId="0" borderId="0" xfId="15" applyFont="1" applyAlignment="1">
      <alignment horizontal="center" vertical="center" wrapText="1"/>
    </xf>
    <xf numFmtId="0" fontId="68" fillId="38" borderId="0" xfId="0" applyFont="1" applyFill="1" applyAlignment="1">
      <alignment horizontal="center" vertical="center"/>
    </xf>
    <xf numFmtId="3" fontId="0" fillId="0" borderId="0" xfId="0" applyNumberFormat="1" applyAlignment="1">
      <alignment horizont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48" fillId="10" borderId="0" xfId="0" applyFont="1" applyFill="1" applyAlignment="1">
      <alignment horizontal="center" vertical="center" wrapText="1"/>
    </xf>
    <xf numFmtId="0" fontId="48" fillId="18" borderId="20" xfId="15" applyFont="1" applyFill="1" applyBorder="1" applyAlignment="1">
      <alignment horizontal="center" vertical="center" wrapText="1"/>
    </xf>
    <xf numFmtId="0" fontId="10" fillId="0" borderId="0" xfId="17" applyFont="1" applyAlignment="1">
      <alignment horizontal="center" vertical="center" wrapText="1"/>
    </xf>
    <xf numFmtId="0" fontId="60" fillId="0" borderId="0" xfId="23" applyFont="1" applyFill="1" applyAlignment="1">
      <alignment horizontal="center" vertical="center" wrapText="1"/>
    </xf>
    <xf numFmtId="0" fontId="30" fillId="0" borderId="0" xfId="23" applyFont="1" applyAlignment="1">
      <alignment horizontal="left"/>
    </xf>
    <xf numFmtId="0" fontId="9" fillId="0" borderId="0" xfId="23" applyFont="1"/>
    <xf numFmtId="0" fontId="12" fillId="34" borderId="0" xfId="23" applyFont="1" applyFill="1" applyBorder="1" applyAlignment="1">
      <alignment horizontal="center" vertical="center" wrapText="1"/>
    </xf>
    <xf numFmtId="0" fontId="81" fillId="0" borderId="0" xfId="23" applyFont="1" applyFill="1" applyAlignment="1">
      <alignment horizontal="center" vertical="center" wrapText="1"/>
    </xf>
    <xf numFmtId="0" fontId="67" fillId="0" borderId="0" xfId="23"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56" fillId="35" borderId="10" xfId="0" applyFont="1" applyFill="1" applyBorder="1" applyAlignment="1">
      <alignment horizontal="center" vertical="center" wrapText="1"/>
    </xf>
    <xf numFmtId="0" fontId="1" fillId="0" borderId="0" xfId="0" applyFont="1" applyAlignment="1">
      <alignment horizontal="center" wrapText="1"/>
    </xf>
    <xf numFmtId="0" fontId="67" fillId="0" borderId="0" xfId="23" applyFont="1" applyFill="1" applyAlignment="1">
      <alignment horizontal="center" vertical="center" wrapText="1"/>
    </xf>
    <xf numFmtId="0" fontId="82" fillId="0" borderId="0" xfId="0" applyFont="1" applyAlignment="1">
      <alignment horizontal="left"/>
    </xf>
    <xf numFmtId="0" fontId="0" fillId="0" borderId="0" xfId="0"/>
    <xf numFmtId="0" fontId="3" fillId="25" borderId="36" xfId="18" applyNumberFormat="1" applyFont="1" applyFill="1" applyBorder="1" applyAlignment="1">
      <alignment horizontal="center" vertical="center" wrapText="1"/>
    </xf>
    <xf numFmtId="0" fontId="3" fillId="25" borderId="0" xfId="18" applyNumberFormat="1" applyFont="1" applyFill="1" applyBorder="1" applyAlignment="1">
      <alignment horizontal="center" vertical="center" wrapText="1"/>
    </xf>
    <xf numFmtId="0" fontId="3" fillId="25" borderId="34" xfId="18" applyNumberFormat="1" applyFont="1" applyFill="1" applyBorder="1" applyAlignment="1">
      <alignment horizontal="center" vertical="center" wrapText="1"/>
    </xf>
    <xf numFmtId="0" fontId="3" fillId="25" borderId="81" xfId="18" applyNumberFormat="1" applyFont="1" applyFill="1" applyBorder="1" applyAlignment="1">
      <alignment horizontal="center" vertical="center" wrapText="1"/>
    </xf>
    <xf numFmtId="0" fontId="3" fillId="25" borderId="82" xfId="18" applyNumberFormat="1" applyFont="1" applyFill="1" applyBorder="1" applyAlignment="1">
      <alignment horizontal="center" vertical="center" wrapText="1"/>
    </xf>
    <xf numFmtId="0" fontId="40" fillId="24" borderId="0" xfId="18" applyNumberFormat="1" applyFont="1" applyFill="1" applyBorder="1" applyAlignment="1">
      <alignment horizontal="center" vertical="center"/>
    </xf>
    <xf numFmtId="0" fontId="3" fillId="25" borderId="35" xfId="18" applyNumberFormat="1" applyFont="1" applyFill="1" applyBorder="1" applyAlignment="1">
      <alignment horizontal="center" vertical="center" wrapText="1"/>
    </xf>
    <xf numFmtId="0" fontId="34" fillId="26" borderId="0" xfId="18" applyNumberFormat="1" applyFont="1" applyFill="1" applyBorder="1" applyAlignment="1">
      <alignment horizontal="center" vertical="center" wrapText="1"/>
    </xf>
    <xf numFmtId="0" fontId="32" fillId="28" borderId="0" xfId="18" applyNumberFormat="1" applyFont="1" applyFill="1" applyBorder="1" applyAlignment="1">
      <alignment horizontal="left" vertical="center" wrapText="1"/>
    </xf>
    <xf numFmtId="0" fontId="30" fillId="0" borderId="0" xfId="7" applyFont="1" applyAlignment="1">
      <alignment horizontal="left" wrapText="1"/>
    </xf>
    <xf numFmtId="0" fontId="7" fillId="0" borderId="0" xfId="7"/>
    <xf numFmtId="0" fontId="30" fillId="0" borderId="0" xfId="7" applyFont="1" applyAlignment="1">
      <alignment horizontal="left"/>
    </xf>
    <xf numFmtId="0" fontId="35" fillId="24" borderId="0" xfId="18" applyNumberFormat="1" applyFont="1" applyFill="1" applyBorder="1" applyAlignment="1">
      <alignment horizontal="center" vertical="center"/>
    </xf>
    <xf numFmtId="0" fontId="36" fillId="0" borderId="0" xfId="7" applyFont="1" applyAlignment="1">
      <alignment horizontal="left"/>
    </xf>
    <xf numFmtId="0" fontId="19" fillId="0" borderId="0" xfId="7" applyFont="1"/>
    <xf numFmtId="0" fontId="10" fillId="0" borderId="0" xfId="7" applyFont="1" applyAlignment="1">
      <alignment horizontal="center" vertical="center" wrapText="1"/>
    </xf>
    <xf numFmtId="0" fontId="36" fillId="0" borderId="0" xfId="7" applyFont="1" applyAlignment="1">
      <alignment horizontal="left" vertical="center" wrapText="1"/>
    </xf>
    <xf numFmtId="0" fontId="80" fillId="24" borderId="0" xfId="18" applyNumberFormat="1" applyFont="1" applyFill="1" applyBorder="1" applyAlignment="1">
      <alignment horizontal="center" vertical="center"/>
    </xf>
    <xf numFmtId="0" fontId="33" fillId="26" borderId="0" xfId="18" applyNumberFormat="1" applyFont="1" applyFill="1" applyBorder="1" applyAlignment="1">
      <alignment horizontal="center" vertical="center" wrapText="1"/>
    </xf>
    <xf numFmtId="0" fontId="30" fillId="0" borderId="0" xfId="0" applyFont="1" applyAlignment="1">
      <alignment horizontal="left"/>
    </xf>
    <xf numFmtId="0" fontId="77" fillId="24" borderId="0" xfId="18" applyNumberFormat="1" applyFont="1" applyFill="1" applyBorder="1" applyAlignment="1">
      <alignment horizontal="center" vertical="center" wrapText="1"/>
    </xf>
    <xf numFmtId="0" fontId="31" fillId="30" borderId="0" xfId="7" applyFont="1" applyFill="1" applyAlignment="1">
      <alignment horizontal="center" vertical="center" wrapText="1"/>
    </xf>
    <xf numFmtId="0" fontId="7" fillId="30" borderId="0" xfId="7" applyFill="1" applyAlignment="1">
      <alignment horizontal="center" vertical="center"/>
    </xf>
    <xf numFmtId="0" fontId="31" fillId="29" borderId="9" xfId="7" applyFont="1" applyFill="1" applyBorder="1" applyAlignment="1">
      <alignment horizontal="center"/>
    </xf>
  </cellXfs>
  <cellStyles count="24">
    <cellStyle name="Hipervínculo" xfId="22" builtinId="8"/>
    <cellStyle name="Hipervínculo 2" xfId="4"/>
    <cellStyle name="Millares 2" xfId="5"/>
    <cellStyle name="Millares 3" xfId="6"/>
    <cellStyle name="Normal" xfId="0" builtinId="0"/>
    <cellStyle name="Normal 10" xfId="18"/>
    <cellStyle name="Normal 10 10" xfId="7"/>
    <cellStyle name="Normal 11" xfId="19"/>
    <cellStyle name="Normal 12" xfId="21"/>
    <cellStyle name="Normal 12 2" xfId="23"/>
    <cellStyle name="Normal 131" xfId="8"/>
    <cellStyle name="Normal 2" xfId="2"/>
    <cellStyle name="Normal 2 2" xfId="9"/>
    <cellStyle name="Normal 3" xfId="10"/>
    <cellStyle name="Normal 38 2" xfId="11"/>
    <cellStyle name="Normal 4" xfId="12"/>
    <cellStyle name="Normal 5" xfId="13"/>
    <cellStyle name="Normal 6" xfId="3"/>
    <cellStyle name="Normal 7" xfId="14"/>
    <cellStyle name="Normal 8" xfId="15"/>
    <cellStyle name="Normal 9" xfId="17"/>
    <cellStyle name="Normal 9 2" xfId="20"/>
    <cellStyle name="Porcentaje" xfId="1" builtinId="5"/>
    <cellStyle name="TableStyleLight1" xfId="16"/>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 la Población de la Isla de Tenerife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DEMOGRAFÍA_1!$B$2:$K$2</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DEMOGRAFÍA_1!$B$34:$K$34</c:f>
              <c:numCache>
                <c:formatCode>#,##0</c:formatCode>
                <c:ptCount val="10"/>
                <c:pt idx="0">
                  <c:v>906854</c:v>
                </c:pt>
                <c:pt idx="1">
                  <c:v>908555</c:v>
                </c:pt>
                <c:pt idx="2">
                  <c:v>898680</c:v>
                </c:pt>
                <c:pt idx="3">
                  <c:v>897582</c:v>
                </c:pt>
                <c:pt idx="4">
                  <c:v>889936</c:v>
                </c:pt>
                <c:pt idx="5">
                  <c:v>888184</c:v>
                </c:pt>
                <c:pt idx="6">
                  <c:v>891111</c:v>
                </c:pt>
                <c:pt idx="7">
                  <c:v>894636</c:v>
                </c:pt>
                <c:pt idx="8">
                  <c:v>904713</c:v>
                </c:pt>
                <c:pt idx="9">
                  <c:v>917841</c:v>
                </c:pt>
              </c:numCache>
            </c:numRef>
          </c:val>
          <c:smooth val="0"/>
          <c:extLst>
            <c:ext xmlns:c16="http://schemas.microsoft.com/office/drawing/2014/chart" uri="{C3380CC4-5D6E-409C-BE32-E72D297353CC}">
              <c16:uniqueId val="{00000000-7438-4CE6-831D-E56DE6CA84DF}"/>
            </c:ext>
          </c:extLst>
        </c:ser>
        <c:dLbls>
          <c:showLegendKey val="0"/>
          <c:showVal val="0"/>
          <c:showCatName val="0"/>
          <c:showSerName val="0"/>
          <c:showPercent val="0"/>
          <c:showBubbleSize val="0"/>
        </c:dLbls>
        <c:smooth val="0"/>
        <c:axId val="375100952"/>
        <c:axId val="375101736"/>
      </c:lineChart>
      <c:catAx>
        <c:axId val="375100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s-ES"/>
          </a:p>
        </c:txPr>
        <c:crossAx val="375101736"/>
        <c:crosses val="autoZero"/>
        <c:auto val="1"/>
        <c:lblAlgn val="ctr"/>
        <c:lblOffset val="100"/>
        <c:noMultiLvlLbl val="0"/>
      </c:catAx>
      <c:valAx>
        <c:axId val="375101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751009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FE5F-4F68-9ECE-58861017229E}"/>
            </c:ext>
          </c:extLst>
        </c:ser>
        <c:dLbls>
          <c:showLegendKey val="0"/>
          <c:showVal val="0"/>
          <c:showCatName val="0"/>
          <c:showSerName val="0"/>
          <c:showPercent val="0"/>
          <c:showBubbleSize val="0"/>
        </c:dLbls>
        <c:smooth val="0"/>
        <c:axId val="376714864"/>
        <c:axId val="376715648"/>
      </c:lineChart>
      <c:catAx>
        <c:axId val="376714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76715648"/>
        <c:crosses val="autoZero"/>
        <c:auto val="1"/>
        <c:lblAlgn val="ctr"/>
        <c:lblOffset val="100"/>
        <c:noMultiLvlLbl val="0"/>
      </c:catAx>
      <c:valAx>
        <c:axId val="3767156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6714864"/>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endParaRPr lang="es-ES"/>
        </a:p>
      </c:tx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TURISMO_3!$T$3:$T$6</c:f>
              <c:strCache>
                <c:ptCount val="4"/>
                <c:pt idx="0">
                  <c:v>      2020 Mayo</c:v>
                </c:pt>
                <c:pt idx="1">
                  <c:v>      2020 Junio</c:v>
                </c:pt>
                <c:pt idx="2">
                  <c:v>      2020 Julio</c:v>
                </c:pt>
                <c:pt idx="3">
                  <c:v>      2020 Agosto</c:v>
                </c:pt>
              </c:strCache>
            </c:strRef>
          </c:cat>
          <c:val>
            <c:numRef>
              <c:f>TURISMO_3!$U$3:$U$6</c:f>
              <c:numCache>
                <c:formatCode>#,##0</c:formatCode>
                <c:ptCount val="4"/>
                <c:pt idx="0">
                  <c:v>72265</c:v>
                </c:pt>
                <c:pt idx="1">
                  <c:v>71523</c:v>
                </c:pt>
                <c:pt idx="2">
                  <c:v>72140</c:v>
                </c:pt>
                <c:pt idx="3">
                  <c:v>71620</c:v>
                </c:pt>
              </c:numCache>
            </c:numRef>
          </c:val>
          <c:extLst>
            <c:ext xmlns:c16="http://schemas.microsoft.com/office/drawing/2014/chart" uri="{C3380CC4-5D6E-409C-BE32-E72D297353CC}">
              <c16:uniqueId val="{00000000-A5D3-476F-AFFB-3C6160315744}"/>
            </c:ext>
          </c:extLst>
        </c:ser>
        <c:dLbls>
          <c:showLegendKey val="0"/>
          <c:showVal val="0"/>
          <c:showCatName val="0"/>
          <c:showSerName val="0"/>
          <c:showPercent val="0"/>
          <c:showBubbleSize val="0"/>
        </c:dLbls>
        <c:gapWidth val="220"/>
        <c:axId val="376716824"/>
        <c:axId val="376719960"/>
      </c:barChart>
      <c:catAx>
        <c:axId val="37671682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6719960"/>
        <c:crosses val="autoZero"/>
        <c:auto val="1"/>
        <c:lblAlgn val="ctr"/>
        <c:lblOffset val="100"/>
        <c:noMultiLvlLbl val="0"/>
      </c:catAx>
      <c:valAx>
        <c:axId val="376719960"/>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67168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endParaRPr lang="es-ES"/>
        </a:p>
      </c:tx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TURISMO_3!$T$3:$T$6</c:f>
              <c:strCache>
                <c:ptCount val="4"/>
                <c:pt idx="0">
                  <c:v>      2020 Mayo</c:v>
                </c:pt>
                <c:pt idx="1">
                  <c:v>      2020 Junio</c:v>
                </c:pt>
                <c:pt idx="2">
                  <c:v>      2020 Julio</c:v>
                </c:pt>
                <c:pt idx="3">
                  <c:v>      2020 Agosto</c:v>
                </c:pt>
              </c:strCache>
            </c:strRef>
          </c:cat>
          <c:val>
            <c:numRef>
              <c:f>TURISMO_3!$V$3:$V$6</c:f>
              <c:numCache>
                <c:formatCode>#,##0</c:formatCode>
                <c:ptCount val="4"/>
                <c:pt idx="0">
                  <c:v>5692</c:v>
                </c:pt>
                <c:pt idx="1">
                  <c:v>5818</c:v>
                </c:pt>
                <c:pt idx="2">
                  <c:v>5983</c:v>
                </c:pt>
                <c:pt idx="3">
                  <c:v>6028</c:v>
                </c:pt>
              </c:numCache>
            </c:numRef>
          </c:val>
          <c:smooth val="0"/>
          <c:extLst>
            <c:ext xmlns:c16="http://schemas.microsoft.com/office/drawing/2014/chart" uri="{C3380CC4-5D6E-409C-BE32-E72D297353CC}">
              <c16:uniqueId val="{00000000-CF6F-461C-A573-3DAD74D8C1E0}"/>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376719176"/>
        <c:axId val="376712512"/>
      </c:lineChart>
      <c:catAx>
        <c:axId val="3767191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376712512"/>
        <c:crosses val="autoZero"/>
        <c:auto val="1"/>
        <c:lblAlgn val="ctr"/>
        <c:lblOffset val="100"/>
        <c:noMultiLvlLbl val="0"/>
      </c:catAx>
      <c:valAx>
        <c:axId val="376712512"/>
        <c:scaling>
          <c:orientation val="minMax"/>
        </c:scaling>
        <c:delete val="1"/>
        <c:axPos val="l"/>
        <c:numFmt formatCode="#,##0" sourceLinked="1"/>
        <c:majorTickMark val="none"/>
        <c:minorTickMark val="none"/>
        <c:tickLblPos val="nextTo"/>
        <c:crossAx val="376719176"/>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PARO_1!$A$6:$A$14</c:f>
              <c:numCache>
                <c:formatCode>mmm\-yy</c:formatCode>
                <c:ptCount val="9"/>
                <c:pt idx="0">
                  <c:v>43831</c:v>
                </c:pt>
                <c:pt idx="1">
                  <c:v>43862</c:v>
                </c:pt>
                <c:pt idx="2">
                  <c:v>43891</c:v>
                </c:pt>
                <c:pt idx="3">
                  <c:v>43922</c:v>
                </c:pt>
                <c:pt idx="4">
                  <c:v>43952</c:v>
                </c:pt>
                <c:pt idx="5">
                  <c:v>43983</c:v>
                </c:pt>
                <c:pt idx="6">
                  <c:v>44013</c:v>
                </c:pt>
                <c:pt idx="7">
                  <c:v>44044</c:v>
                </c:pt>
                <c:pt idx="8">
                  <c:v>44075</c:v>
                </c:pt>
              </c:numCache>
            </c:numRef>
          </c:cat>
          <c:val>
            <c:numRef>
              <c:f>PARO_1!$F$6:$F$14</c:f>
              <c:numCache>
                <c:formatCode>#,##0</c:formatCode>
                <c:ptCount val="9"/>
                <c:pt idx="0">
                  <c:v>91389</c:v>
                </c:pt>
                <c:pt idx="1">
                  <c:v>89708</c:v>
                </c:pt>
                <c:pt idx="2">
                  <c:v>99630</c:v>
                </c:pt>
                <c:pt idx="3">
                  <c:v>110726</c:v>
                </c:pt>
                <c:pt idx="4">
                  <c:v>112673</c:v>
                </c:pt>
                <c:pt idx="5">
                  <c:v>112750</c:v>
                </c:pt>
                <c:pt idx="6">
                  <c:v>110806</c:v>
                </c:pt>
                <c:pt idx="7">
                  <c:v>111066</c:v>
                </c:pt>
                <c:pt idx="8">
                  <c:v>109887</c:v>
                </c:pt>
              </c:numCache>
            </c:numRef>
          </c:val>
          <c:extLst>
            <c:ext xmlns:c16="http://schemas.microsoft.com/office/drawing/2014/chart" uri="{C3380CC4-5D6E-409C-BE32-E72D297353CC}">
              <c16:uniqueId val="{00000000-1C47-4A1C-AB31-FB959D021C9E}"/>
            </c:ext>
          </c:extLst>
        </c:ser>
        <c:dLbls>
          <c:showLegendKey val="0"/>
          <c:showVal val="0"/>
          <c:showCatName val="0"/>
          <c:showSerName val="0"/>
          <c:showPercent val="0"/>
          <c:showBubbleSize val="0"/>
        </c:dLbls>
        <c:gapWidth val="326"/>
        <c:overlap val="-58"/>
        <c:axId val="375097032"/>
        <c:axId val="375098208"/>
      </c:barChart>
      <c:dateAx>
        <c:axId val="375097032"/>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5098208"/>
        <c:crosses val="autoZero"/>
        <c:auto val="1"/>
        <c:lblOffset val="100"/>
        <c:baseTimeUnit val="months"/>
      </c:dateAx>
      <c:valAx>
        <c:axId val="375098208"/>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50970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PARO_1!$A$6:$A$14</c:f>
              <c:numCache>
                <c:formatCode>mmm\-yy</c:formatCode>
                <c:ptCount val="9"/>
                <c:pt idx="0">
                  <c:v>43831</c:v>
                </c:pt>
                <c:pt idx="1">
                  <c:v>43862</c:v>
                </c:pt>
                <c:pt idx="2">
                  <c:v>43891</c:v>
                </c:pt>
                <c:pt idx="3">
                  <c:v>43922</c:v>
                </c:pt>
                <c:pt idx="4">
                  <c:v>43952</c:v>
                </c:pt>
                <c:pt idx="5">
                  <c:v>43983</c:v>
                </c:pt>
                <c:pt idx="6">
                  <c:v>44013</c:v>
                </c:pt>
                <c:pt idx="7">
                  <c:v>44044</c:v>
                </c:pt>
                <c:pt idx="8">
                  <c:v>44075</c:v>
                </c:pt>
              </c:numCache>
            </c:numRef>
          </c:cat>
          <c:val>
            <c:numRef>
              <c:f>PARO_1!$B$6:$B$14</c:f>
              <c:numCache>
                <c:formatCode>#,##0</c:formatCode>
                <c:ptCount val="9"/>
                <c:pt idx="0">
                  <c:v>40983</c:v>
                </c:pt>
                <c:pt idx="1">
                  <c:v>40267</c:v>
                </c:pt>
                <c:pt idx="2">
                  <c:v>45519</c:v>
                </c:pt>
                <c:pt idx="3">
                  <c:v>51671</c:v>
                </c:pt>
                <c:pt idx="4">
                  <c:v>52148</c:v>
                </c:pt>
                <c:pt idx="5">
                  <c:v>51505</c:v>
                </c:pt>
                <c:pt idx="6">
                  <c:v>49965</c:v>
                </c:pt>
                <c:pt idx="7">
                  <c:v>49973</c:v>
                </c:pt>
                <c:pt idx="8">
                  <c:v>50006</c:v>
                </c:pt>
              </c:numCache>
            </c:numRef>
          </c:val>
          <c:extLst>
            <c:ext xmlns:c16="http://schemas.microsoft.com/office/drawing/2014/chart" uri="{C3380CC4-5D6E-409C-BE32-E72D297353CC}">
              <c16:uniqueId val="{00000000-7E59-4CC7-A975-10C64D135F1B}"/>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PARO_1!$A$6:$A$14</c:f>
              <c:numCache>
                <c:formatCode>mmm\-yy</c:formatCode>
                <c:ptCount val="9"/>
                <c:pt idx="0">
                  <c:v>43831</c:v>
                </c:pt>
                <c:pt idx="1">
                  <c:v>43862</c:v>
                </c:pt>
                <c:pt idx="2">
                  <c:v>43891</c:v>
                </c:pt>
                <c:pt idx="3">
                  <c:v>43922</c:v>
                </c:pt>
                <c:pt idx="4">
                  <c:v>43952</c:v>
                </c:pt>
                <c:pt idx="5">
                  <c:v>43983</c:v>
                </c:pt>
                <c:pt idx="6">
                  <c:v>44013</c:v>
                </c:pt>
                <c:pt idx="7">
                  <c:v>44044</c:v>
                </c:pt>
                <c:pt idx="8">
                  <c:v>44075</c:v>
                </c:pt>
              </c:numCache>
            </c:numRef>
          </c:cat>
          <c:val>
            <c:numRef>
              <c:f>PARO_1!$C$6:$C$14</c:f>
              <c:numCache>
                <c:formatCode>#,##0</c:formatCode>
                <c:ptCount val="9"/>
                <c:pt idx="0">
                  <c:v>50406</c:v>
                </c:pt>
                <c:pt idx="1">
                  <c:v>49441</c:v>
                </c:pt>
                <c:pt idx="2">
                  <c:v>54111</c:v>
                </c:pt>
                <c:pt idx="3">
                  <c:v>59055</c:v>
                </c:pt>
                <c:pt idx="4">
                  <c:v>60525</c:v>
                </c:pt>
                <c:pt idx="5">
                  <c:v>61245</c:v>
                </c:pt>
                <c:pt idx="6">
                  <c:v>60841</c:v>
                </c:pt>
                <c:pt idx="7">
                  <c:v>61093</c:v>
                </c:pt>
                <c:pt idx="8">
                  <c:v>59881</c:v>
                </c:pt>
              </c:numCache>
            </c:numRef>
          </c:val>
          <c:extLst>
            <c:ext xmlns:c16="http://schemas.microsoft.com/office/drawing/2014/chart" uri="{C3380CC4-5D6E-409C-BE32-E72D297353CC}">
              <c16:uniqueId val="{00000001-7E59-4CC7-A975-10C64D135F1B}"/>
            </c:ext>
          </c:extLst>
        </c:ser>
        <c:dLbls>
          <c:showLegendKey val="0"/>
          <c:showVal val="0"/>
          <c:showCatName val="0"/>
          <c:showSerName val="0"/>
          <c:showPercent val="0"/>
          <c:showBubbleSize val="0"/>
        </c:dLbls>
        <c:gapWidth val="164"/>
        <c:overlap val="-35"/>
        <c:axId val="377328536"/>
        <c:axId val="377331672"/>
      </c:barChart>
      <c:dateAx>
        <c:axId val="37732853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7331672"/>
        <c:crosses val="autoZero"/>
        <c:auto val="1"/>
        <c:lblOffset val="100"/>
        <c:baseTimeUnit val="months"/>
      </c:dateAx>
      <c:valAx>
        <c:axId val="37733167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73285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xVal>
          <c:yVal>
            <c:numRef>
              <c:f>PARO_1!$J$6:$J$17</c:f>
              <c:numCache>
                <c:formatCode>#,##0</c:formatCode>
                <c:ptCount val="12"/>
                <c:pt idx="0">
                  <c:v>45104</c:v>
                </c:pt>
                <c:pt idx="1">
                  <c:v>53770</c:v>
                </c:pt>
                <c:pt idx="2">
                  <c:v>55125</c:v>
                </c:pt>
                <c:pt idx="3">
                  <c:v>58916</c:v>
                </c:pt>
                <c:pt idx="4">
                  <c:v>61582</c:v>
                </c:pt>
                <c:pt idx="5">
                  <c:v>58134</c:v>
                </c:pt>
                <c:pt idx="6">
                  <c:v>53523</c:v>
                </c:pt>
                <c:pt idx="7">
                  <c:v>49494</c:v>
                </c:pt>
                <c:pt idx="8">
                  <c:v>45576</c:v>
                </c:pt>
                <c:pt idx="9">
                  <c:v>41129</c:v>
                </c:pt>
                <c:pt idx="10">
                  <c:v>39836</c:v>
                </c:pt>
                <c:pt idx="11">
                  <c:v>40983</c:v>
                </c:pt>
              </c:numCache>
            </c:numRef>
          </c:yVal>
          <c:smooth val="0"/>
          <c:extLst>
            <c:ext xmlns:c16="http://schemas.microsoft.com/office/drawing/2014/chart" uri="{C3380CC4-5D6E-409C-BE32-E72D297353CC}">
              <c16:uniqueId val="{00000000-2624-4457-BDBF-83603B2087B9}"/>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bubble3D val="0"/>
            <c:spPr>
              <a:ln w="9525" cap="rnd">
                <a:solidFill>
                  <a:srgbClr val="885CB4"/>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2-2624-4457-BDBF-83603B2087B9}"/>
              </c:ext>
            </c:extLst>
          </c:dPt>
          <c:xVal>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xVal>
          <c:yVal>
            <c:numRef>
              <c:f>PARO_1!$K$6:$K$17</c:f>
              <c:numCache>
                <c:formatCode>#,##0</c:formatCode>
                <c:ptCount val="12"/>
                <c:pt idx="0">
                  <c:v>41255</c:v>
                </c:pt>
                <c:pt idx="1">
                  <c:v>49789</c:v>
                </c:pt>
                <c:pt idx="2">
                  <c:v>51594</c:v>
                </c:pt>
                <c:pt idx="3">
                  <c:v>55674</c:v>
                </c:pt>
                <c:pt idx="4">
                  <c:v>58914</c:v>
                </c:pt>
                <c:pt idx="5">
                  <c:v>56797</c:v>
                </c:pt>
                <c:pt idx="6">
                  <c:v>54850</c:v>
                </c:pt>
                <c:pt idx="7">
                  <c:v>53655</c:v>
                </c:pt>
                <c:pt idx="8">
                  <c:v>52375</c:v>
                </c:pt>
                <c:pt idx="9">
                  <c:v>50921</c:v>
                </c:pt>
                <c:pt idx="10">
                  <c:v>49947</c:v>
                </c:pt>
                <c:pt idx="11">
                  <c:v>50406</c:v>
                </c:pt>
              </c:numCache>
            </c:numRef>
          </c:yVal>
          <c:smooth val="0"/>
          <c:extLst>
            <c:ext xmlns:c16="http://schemas.microsoft.com/office/drawing/2014/chart" uri="{C3380CC4-5D6E-409C-BE32-E72D297353CC}">
              <c16:uniqueId val="{00000003-2624-4457-BDBF-83603B2087B9}"/>
            </c:ext>
          </c:extLst>
        </c:ser>
        <c:dLbls>
          <c:showLegendKey val="0"/>
          <c:showVal val="0"/>
          <c:showCatName val="0"/>
          <c:showSerName val="0"/>
          <c:showPercent val="0"/>
          <c:showBubbleSize val="0"/>
        </c:dLbls>
        <c:axId val="377326968"/>
        <c:axId val="377326576"/>
      </c:scatterChart>
      <c:valAx>
        <c:axId val="377326968"/>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7326576"/>
        <c:crosses val="autoZero"/>
        <c:crossBetween val="midCat"/>
      </c:valAx>
      <c:valAx>
        <c:axId val="37732657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732696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xPr>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endParaRPr lang="es-ES"/>
        </a:p>
      </c:tx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PARO_1!$N$6:$N$17</c:f>
              <c:numCache>
                <c:formatCode>#,##0</c:formatCode>
                <c:ptCount val="12"/>
                <c:pt idx="0">
                  <c:v>86359</c:v>
                </c:pt>
                <c:pt idx="1">
                  <c:v>103559</c:v>
                </c:pt>
                <c:pt idx="2">
                  <c:v>106719</c:v>
                </c:pt>
                <c:pt idx="3">
                  <c:v>114590</c:v>
                </c:pt>
                <c:pt idx="4">
                  <c:v>120496</c:v>
                </c:pt>
                <c:pt idx="5">
                  <c:v>114931</c:v>
                </c:pt>
                <c:pt idx="6">
                  <c:v>108373</c:v>
                </c:pt>
                <c:pt idx="7">
                  <c:v>103149</c:v>
                </c:pt>
                <c:pt idx="8">
                  <c:v>97951</c:v>
                </c:pt>
                <c:pt idx="9">
                  <c:v>92050</c:v>
                </c:pt>
                <c:pt idx="10">
                  <c:v>89783</c:v>
                </c:pt>
                <c:pt idx="11">
                  <c:v>91389</c:v>
                </c:pt>
              </c:numCache>
            </c:numRef>
          </c:val>
          <c:extLst>
            <c:ext xmlns:c16="http://schemas.microsoft.com/office/drawing/2014/chart" uri="{C3380CC4-5D6E-409C-BE32-E72D297353CC}">
              <c16:uniqueId val="{00000000-930F-48D1-B6B0-75D71A21C414}"/>
            </c:ext>
          </c:extLst>
        </c:ser>
        <c:dLbls>
          <c:showLegendKey val="0"/>
          <c:showVal val="0"/>
          <c:showCatName val="0"/>
          <c:showSerName val="0"/>
          <c:showPercent val="0"/>
          <c:showBubbleSize val="0"/>
        </c:dLbls>
        <c:gapWidth val="355"/>
        <c:overlap val="-70"/>
        <c:axId val="377330888"/>
        <c:axId val="377328144"/>
      </c:barChart>
      <c:catAx>
        <c:axId val="37733088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7328144"/>
        <c:crosses val="autoZero"/>
        <c:auto val="1"/>
        <c:lblAlgn val="ctr"/>
        <c:lblOffset val="100"/>
        <c:noMultiLvlLbl val="0"/>
      </c:catAx>
      <c:valAx>
        <c:axId val="37732814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73308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2019</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PARO_2!$I$3:$I$33</c:f>
              <c:numCache>
                <c:formatCode>#,##0</c:formatCode>
                <c:ptCount val="31"/>
                <c:pt idx="0">
                  <c:v>3099</c:v>
                </c:pt>
                <c:pt idx="1">
                  <c:v>516</c:v>
                </c:pt>
                <c:pt idx="2">
                  <c:v>701</c:v>
                </c:pt>
                <c:pt idx="3">
                  <c:v>7327</c:v>
                </c:pt>
                <c:pt idx="4">
                  <c:v>519</c:v>
                </c:pt>
                <c:pt idx="5">
                  <c:v>2319</c:v>
                </c:pt>
                <c:pt idx="6">
                  <c:v>251</c:v>
                </c:pt>
                <c:pt idx="7">
                  <c:v>511</c:v>
                </c:pt>
                <c:pt idx="8">
                  <c:v>4545</c:v>
                </c:pt>
                <c:pt idx="9">
                  <c:v>549</c:v>
                </c:pt>
                <c:pt idx="10">
                  <c:v>1814</c:v>
                </c:pt>
                <c:pt idx="11">
                  <c:v>2249</c:v>
                </c:pt>
                <c:pt idx="12">
                  <c:v>2596</c:v>
                </c:pt>
                <c:pt idx="13">
                  <c:v>16555</c:v>
                </c:pt>
                <c:pt idx="14">
                  <c:v>1029</c:v>
                </c:pt>
                <c:pt idx="15">
                  <c:v>4364</c:v>
                </c:pt>
                <c:pt idx="16">
                  <c:v>3096</c:v>
                </c:pt>
                <c:pt idx="17">
                  <c:v>4093</c:v>
                </c:pt>
                <c:pt idx="18">
                  <c:v>1372</c:v>
                </c:pt>
                <c:pt idx="19">
                  <c:v>523</c:v>
                </c:pt>
                <c:pt idx="20">
                  <c:v>1358</c:v>
                </c:pt>
                <c:pt idx="21">
                  <c:v>21580</c:v>
                </c:pt>
                <c:pt idx="22">
                  <c:v>1589</c:v>
                </c:pt>
                <c:pt idx="23">
                  <c:v>652</c:v>
                </c:pt>
                <c:pt idx="24">
                  <c:v>850</c:v>
                </c:pt>
                <c:pt idx="25">
                  <c:v>525</c:v>
                </c:pt>
                <c:pt idx="26">
                  <c:v>2686</c:v>
                </c:pt>
                <c:pt idx="27">
                  <c:v>294</c:v>
                </c:pt>
                <c:pt idx="28">
                  <c:v>924</c:v>
                </c:pt>
                <c:pt idx="29">
                  <c:v>1052</c:v>
                </c:pt>
                <c:pt idx="30">
                  <c:v>112</c:v>
                </c:pt>
              </c:numCache>
            </c:numRef>
          </c:val>
          <c:extLst>
            <c:ext xmlns:c16="http://schemas.microsoft.com/office/drawing/2014/chart" uri="{C3380CC4-5D6E-409C-BE32-E72D297353CC}">
              <c16:uniqueId val="{00000000-ACA3-4547-A35C-DAD8874458F2}"/>
            </c:ext>
          </c:extLst>
        </c:ser>
        <c:ser>
          <c:idx val="1"/>
          <c:order val="1"/>
          <c:tx>
            <c:strRef>
              <c:f>PARO_2!$J$2</c:f>
              <c:strCache>
                <c:ptCount val="1"/>
                <c:pt idx="0">
                  <c:v>Total 2018</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PARO_2!$J$3:$J$33</c:f>
              <c:numCache>
                <c:formatCode>#,##0</c:formatCode>
                <c:ptCount val="31"/>
                <c:pt idx="0">
                  <c:v>2849</c:v>
                </c:pt>
                <c:pt idx="1">
                  <c:v>504</c:v>
                </c:pt>
                <c:pt idx="2">
                  <c:v>558</c:v>
                </c:pt>
                <c:pt idx="3">
                  <c:v>7233</c:v>
                </c:pt>
                <c:pt idx="4">
                  <c:v>512</c:v>
                </c:pt>
                <c:pt idx="5">
                  <c:v>2258</c:v>
                </c:pt>
                <c:pt idx="6">
                  <c:v>241</c:v>
                </c:pt>
                <c:pt idx="7">
                  <c:v>488</c:v>
                </c:pt>
                <c:pt idx="8">
                  <c:v>4252</c:v>
                </c:pt>
                <c:pt idx="9">
                  <c:v>587</c:v>
                </c:pt>
                <c:pt idx="10">
                  <c:v>1793</c:v>
                </c:pt>
                <c:pt idx="11">
                  <c:v>2153</c:v>
                </c:pt>
                <c:pt idx="12">
                  <c:v>2672</c:v>
                </c:pt>
                <c:pt idx="13">
                  <c:v>16344</c:v>
                </c:pt>
                <c:pt idx="14">
                  <c:v>1036</c:v>
                </c:pt>
                <c:pt idx="15">
                  <c:v>4508</c:v>
                </c:pt>
                <c:pt idx="16">
                  <c:v>3056</c:v>
                </c:pt>
                <c:pt idx="17">
                  <c:v>4164</c:v>
                </c:pt>
                <c:pt idx="18">
                  <c:v>1512</c:v>
                </c:pt>
                <c:pt idx="19">
                  <c:v>486</c:v>
                </c:pt>
                <c:pt idx="20">
                  <c:v>1212</c:v>
                </c:pt>
                <c:pt idx="21">
                  <c:v>21783</c:v>
                </c:pt>
                <c:pt idx="22">
                  <c:v>1585</c:v>
                </c:pt>
                <c:pt idx="23">
                  <c:v>651</c:v>
                </c:pt>
                <c:pt idx="24">
                  <c:v>836</c:v>
                </c:pt>
                <c:pt idx="25">
                  <c:v>476</c:v>
                </c:pt>
                <c:pt idx="26">
                  <c:v>2704</c:v>
                </c:pt>
                <c:pt idx="27">
                  <c:v>292</c:v>
                </c:pt>
                <c:pt idx="28">
                  <c:v>1052</c:v>
                </c:pt>
                <c:pt idx="29">
                  <c:v>1057</c:v>
                </c:pt>
                <c:pt idx="30">
                  <c:v>120</c:v>
                </c:pt>
              </c:numCache>
            </c:numRef>
          </c:val>
          <c:extLst>
            <c:ext xmlns:c16="http://schemas.microsoft.com/office/drawing/2014/chart" uri="{C3380CC4-5D6E-409C-BE32-E72D297353CC}">
              <c16:uniqueId val="{00000001-ACA3-4547-A35C-DAD8874458F2}"/>
            </c:ext>
          </c:extLst>
        </c:ser>
        <c:dLbls>
          <c:showLegendKey val="0"/>
          <c:showVal val="0"/>
          <c:showCatName val="0"/>
          <c:showSerName val="0"/>
          <c:showPercent val="0"/>
          <c:showBubbleSize val="0"/>
        </c:dLbls>
        <c:gapWidth val="150"/>
        <c:axId val="377325008"/>
        <c:axId val="377327360"/>
      </c:barChart>
      <c:catAx>
        <c:axId val="377325008"/>
        <c:scaling>
          <c:orientation val="minMax"/>
        </c:scaling>
        <c:delete val="0"/>
        <c:axPos val="b"/>
        <c:numFmt formatCode="General" sourceLinked="1"/>
        <c:majorTickMark val="out"/>
        <c:minorTickMark val="none"/>
        <c:tickLblPos val="nextTo"/>
        <c:crossAx val="377327360"/>
        <c:crosses val="autoZero"/>
        <c:auto val="1"/>
        <c:lblAlgn val="ctr"/>
        <c:lblOffset val="100"/>
        <c:noMultiLvlLbl val="0"/>
      </c:catAx>
      <c:valAx>
        <c:axId val="377327360"/>
        <c:scaling>
          <c:orientation val="minMax"/>
        </c:scaling>
        <c:delete val="0"/>
        <c:axPos val="l"/>
        <c:majorGridlines/>
        <c:numFmt formatCode="#,##0" sourceLinked="1"/>
        <c:majorTickMark val="out"/>
        <c:minorTickMark val="none"/>
        <c:tickLblPos val="nextTo"/>
        <c:crossAx val="37732500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Septiembre</a:t>
            </a:r>
            <a:r>
              <a:rPr lang="es-ES">
                <a:solidFill>
                  <a:schemeClr val="accent5">
                    <a:lumMod val="50000"/>
                  </a:schemeClr>
                </a:solidFill>
              </a:rPr>
              <a:t> 2020</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Septiembre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774-4CE4-9C7B-F45CAD5EFA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774-4CE4-9C7B-F45CAD5EFA23}"/>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D774-4CE4-9C7B-F45CAD5EFA23}"/>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D774-4CE4-9C7B-F45CAD5EFA23}"/>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D774-4CE4-9C7B-F45CAD5EFA23}"/>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D774-4CE4-9C7B-F45CAD5EFA2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D774-4CE4-9C7B-F45CAD5EFA23}"/>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74-4CE4-9C7B-F45CAD5EFA23}"/>
                </c:ext>
              </c:extLst>
            </c:dLbl>
            <c:dLbl>
              <c:idx val="2"/>
              <c:layout>
                <c:manualLayout>
                  <c:x val="-4.1544964025619836E-2"/>
                  <c:y val="7.588478216668037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74-4CE4-9C7B-F45CAD5EFA23}"/>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8760</c:v>
                </c:pt>
                <c:pt idx="1">
                  <c:v>2118</c:v>
                </c:pt>
                <c:pt idx="2">
                  <c:v>4188</c:v>
                </c:pt>
                <c:pt idx="3">
                  <c:v>10452</c:v>
                </c:pt>
                <c:pt idx="4">
                  <c:v>18909</c:v>
                </c:pt>
                <c:pt idx="5">
                  <c:v>20676</c:v>
                </c:pt>
                <c:pt idx="6">
                  <c:v>44784</c:v>
                </c:pt>
              </c:numCache>
            </c:numRef>
          </c:val>
          <c:extLst>
            <c:ext xmlns:c16="http://schemas.microsoft.com/office/drawing/2014/chart" uri="{C3380CC4-5D6E-409C-BE32-E72D297353CC}">
              <c16:uniqueId val="{0000000E-D774-4CE4-9C7B-F45CAD5EFA23}"/>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D774-4CE4-9C7B-F45CAD5EFA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D774-4CE4-9C7B-F45CAD5EFA23}"/>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D774-4CE4-9C7B-F45CAD5EFA23}"/>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D774-4CE4-9C7B-F45CAD5EFA23}"/>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D774-4CE4-9C7B-F45CAD5EFA23}"/>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D774-4CE4-9C7B-F45CAD5EFA2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D774-4CE4-9C7B-F45CAD5EFA23}"/>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D774-4CE4-9C7B-F45CAD5EFA23}"/>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Septiembre</a:t>
            </a:r>
            <a:r>
              <a:rPr lang="en-US">
                <a:solidFill>
                  <a:schemeClr val="accent5">
                    <a:lumMod val="50000"/>
                  </a:schemeClr>
                </a:solidFill>
              </a:rPr>
              <a:t> 2020</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doughnutChart>
        <c:varyColors val="1"/>
        <c:ser>
          <c:idx val="0"/>
          <c:order val="0"/>
          <c:tx>
            <c:strRef>
              <c:f>PARO_5!$A$3</c:f>
              <c:strCache>
                <c:ptCount val="1"/>
                <c:pt idx="0">
                  <c:v>Septiembre 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848-49CC-86AA-6F0A518C1BF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848-49CC-86AA-6F0A518C1BF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848-49CC-86AA-6F0A518C1BF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B848-49CC-86AA-6F0A518C1BF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B848-49CC-86AA-6F0A518C1BF6}"/>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848-49CC-86AA-6F0A518C1BF6}"/>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848-49CC-86AA-6F0A518C1BF6}"/>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95</c:v>
                </c:pt>
                <c:pt idx="1">
                  <c:v>62292</c:v>
                </c:pt>
                <c:pt idx="2">
                  <c:v>34917</c:v>
                </c:pt>
                <c:pt idx="3">
                  <c:v>6725</c:v>
                </c:pt>
                <c:pt idx="4">
                  <c:v>5858</c:v>
                </c:pt>
              </c:numCache>
            </c:numRef>
          </c:val>
          <c:extLst>
            <c:ext xmlns:c16="http://schemas.microsoft.com/office/drawing/2014/chart" uri="{C3380CC4-5D6E-409C-BE32-E72D297353CC}">
              <c16:uniqueId val="{0000000A-B848-49CC-86AA-6F0A518C1BF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F38B-446B-A0F3-CE49A96EBFF4}"/>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numCache>
            </c:numRef>
          </c:val>
          <c:smooth val="0"/>
          <c:extLst>
            <c:ext xmlns:c16="http://schemas.microsoft.com/office/drawing/2014/chart" uri="{C3380CC4-5D6E-409C-BE32-E72D297353CC}">
              <c16:uniqueId val="{00000001-F38B-446B-A0F3-CE49A96EBFF4}"/>
            </c:ext>
          </c:extLst>
        </c:ser>
        <c:dLbls>
          <c:showLegendKey val="0"/>
          <c:showVal val="0"/>
          <c:showCatName val="0"/>
          <c:showSerName val="0"/>
          <c:showPercent val="0"/>
          <c:showBubbleSize val="0"/>
        </c:dLbls>
        <c:marker val="1"/>
        <c:smooth val="0"/>
        <c:axId val="375095856"/>
        <c:axId val="375097816"/>
      </c:lineChart>
      <c:catAx>
        <c:axId val="375095856"/>
        <c:scaling>
          <c:orientation val="minMax"/>
        </c:scaling>
        <c:delete val="0"/>
        <c:axPos val="b"/>
        <c:numFmt formatCode="General" sourceLinked="1"/>
        <c:majorTickMark val="out"/>
        <c:minorTickMark val="none"/>
        <c:tickLblPos val="nextTo"/>
        <c:crossAx val="375097816"/>
        <c:crosses val="autoZero"/>
        <c:auto val="1"/>
        <c:lblAlgn val="ctr"/>
        <c:lblOffset val="100"/>
        <c:noMultiLvlLbl val="0"/>
      </c:catAx>
      <c:valAx>
        <c:axId val="375097816"/>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375095856"/>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a:solidFill>
                  <a:schemeClr val="accent5">
                    <a:lumMod val="50000"/>
                  </a:schemeClr>
                </a:solidFill>
              </a:rPr>
              <a:t>PARO</a:t>
            </a:r>
            <a:r>
              <a:rPr lang="en-US" baseline="0">
                <a:solidFill>
                  <a:schemeClr val="accent5">
                    <a:lumMod val="50000"/>
                  </a:schemeClr>
                </a:solidFill>
              </a:rPr>
              <a:t> SEGÚN OCUPACIONES SEPTIEMBRE</a:t>
            </a:r>
            <a:r>
              <a:rPr lang="en-US">
                <a:solidFill>
                  <a:schemeClr val="accent5">
                    <a:lumMod val="50000"/>
                  </a:schemeClr>
                </a:solidFill>
              </a:rPr>
              <a:t> 2020</a:t>
            </a:r>
          </a:p>
        </c:rich>
      </c:tx>
      <c:layout>
        <c:manualLayout>
          <c:xMode val="edge"/>
          <c:yMode val="edge"/>
          <c:x val="8.7935816533572559E-4"/>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PARO_6!$A$3</c:f>
              <c:strCache>
                <c:ptCount val="1"/>
                <c:pt idx="0">
                  <c:v>Septiembre 2020</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32C-4750-B28C-C4EC7A3D6F91}"/>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32C-4750-B28C-C4EC7A3D6F91}"/>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32C-4750-B28C-C4EC7A3D6F91}"/>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32C-4750-B28C-C4EC7A3D6F91}"/>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32C-4750-B28C-C4EC7A3D6F91}"/>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932C-4750-B28C-C4EC7A3D6F91}"/>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932C-4750-B28C-C4EC7A3D6F91}"/>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932C-4750-B28C-C4EC7A3D6F91}"/>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932C-4750-B28C-C4EC7A3D6F91}"/>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932C-4750-B28C-C4EC7A3D6F91}"/>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2C-4750-B28C-C4EC7A3D6F91}"/>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2C-4750-B28C-C4EC7A3D6F91}"/>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2C-4750-B28C-C4EC7A3D6F91}"/>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2C-4750-B28C-C4EC7A3D6F91}"/>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932C-4750-B28C-C4EC7A3D6F91}"/>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932C-4750-B28C-C4EC7A3D6F91}"/>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32C-4750-B28C-C4EC7A3D6F91}"/>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32C-4750-B28C-C4EC7A3D6F91}"/>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932C-4750-B28C-C4EC7A3D6F91}"/>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932C-4750-B28C-C4EC7A3D6F91}"/>
                </c:ext>
              </c:extLst>
            </c:dLbl>
            <c:spPr>
              <a:noFill/>
              <a:ln>
                <a:noFill/>
              </a:ln>
              <a:effectLst/>
            </c:sp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63</c:v>
                </c:pt>
                <c:pt idx="1">
                  <c:v>534</c:v>
                </c:pt>
                <c:pt idx="2">
                  <c:v>6434</c:v>
                </c:pt>
                <c:pt idx="3">
                  <c:v>6397</c:v>
                </c:pt>
                <c:pt idx="4">
                  <c:v>11260</c:v>
                </c:pt>
                <c:pt idx="5">
                  <c:v>38955</c:v>
                </c:pt>
                <c:pt idx="6">
                  <c:v>1401</c:v>
                </c:pt>
                <c:pt idx="7">
                  <c:v>10511</c:v>
                </c:pt>
                <c:pt idx="8">
                  <c:v>4157</c:v>
                </c:pt>
                <c:pt idx="9">
                  <c:v>30175</c:v>
                </c:pt>
              </c:numCache>
            </c:numRef>
          </c:val>
          <c:extLst>
            <c:ext xmlns:c16="http://schemas.microsoft.com/office/drawing/2014/chart" uri="{C3380CC4-5D6E-409C-BE32-E72D297353CC}">
              <c16:uniqueId val="{00000014-932C-4750-B28C-C4EC7A3D6F91}"/>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Septiembre 2020</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7979</c:v>
                </c:pt>
                <c:pt idx="1">
                  <c:v>6393</c:v>
                </c:pt>
                <c:pt idx="2">
                  <c:v>44921</c:v>
                </c:pt>
                <c:pt idx="3" formatCode="General">
                  <c:v>972</c:v>
                </c:pt>
                <c:pt idx="4">
                  <c:v>3841</c:v>
                </c:pt>
                <c:pt idx="5" formatCode="General">
                  <c:v>429</c:v>
                </c:pt>
                <c:pt idx="6">
                  <c:v>50006</c:v>
                </c:pt>
              </c:numCache>
            </c:numRef>
          </c:val>
          <c:extLst>
            <c:ext xmlns:c16="http://schemas.microsoft.com/office/drawing/2014/chart" uri="{C3380CC4-5D6E-409C-BE32-E72D297353CC}">
              <c16:uniqueId val="{00000000-16AF-423A-A8D8-9CB9692F9440}"/>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9069</c:v>
                </c:pt>
                <c:pt idx="1">
                  <c:v>7101</c:v>
                </c:pt>
                <c:pt idx="2">
                  <c:v>57524</c:v>
                </c:pt>
                <c:pt idx="3" formatCode="General">
                  <c:v>899</c:v>
                </c:pt>
                <c:pt idx="4">
                  <c:v>4831</c:v>
                </c:pt>
                <c:pt idx="5" formatCode="General">
                  <c:v>434</c:v>
                </c:pt>
                <c:pt idx="6">
                  <c:v>59881</c:v>
                </c:pt>
              </c:numCache>
            </c:numRef>
          </c:val>
          <c:extLst>
            <c:ext xmlns:c16="http://schemas.microsoft.com/office/drawing/2014/chart" uri="{C3380CC4-5D6E-409C-BE32-E72D297353CC}">
              <c16:uniqueId val="{00000001-16AF-423A-A8D8-9CB9692F9440}"/>
            </c:ext>
          </c:extLst>
        </c:ser>
        <c:dLbls>
          <c:dLblPos val="outEnd"/>
          <c:showLegendKey val="0"/>
          <c:showVal val="1"/>
          <c:showCatName val="0"/>
          <c:showSerName val="0"/>
          <c:showPercent val="0"/>
          <c:showBubbleSize val="0"/>
        </c:dLbls>
        <c:gapWidth val="100"/>
        <c:overlap val="-24"/>
        <c:axId val="377326184"/>
        <c:axId val="377332456"/>
      </c:barChart>
      <c:catAx>
        <c:axId val="377326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7332456"/>
        <c:crosses val="autoZero"/>
        <c:auto val="1"/>
        <c:lblAlgn val="ctr"/>
        <c:lblOffset val="100"/>
        <c:noMultiLvlLbl val="0"/>
      </c:catAx>
      <c:valAx>
        <c:axId val="377332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7326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2D05-41B5-BAAC-B213F53C7980}"/>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2D05-41B5-BAAC-B213F53C7980}"/>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2D05-41B5-BAAC-B213F53C7980}"/>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General</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2D05-41B5-BAAC-B213F53C7980}"/>
            </c:ext>
          </c:extLst>
        </c:ser>
        <c:dLbls>
          <c:showLegendKey val="0"/>
          <c:showVal val="0"/>
          <c:showCatName val="0"/>
          <c:showSerName val="0"/>
          <c:showPercent val="0"/>
          <c:showBubbleSize val="0"/>
        </c:dLbls>
        <c:gapWidth val="150"/>
        <c:axId val="377325792"/>
        <c:axId val="378532376"/>
      </c:barChart>
      <c:catAx>
        <c:axId val="377325792"/>
        <c:scaling>
          <c:orientation val="minMax"/>
        </c:scaling>
        <c:delete val="0"/>
        <c:axPos val="b"/>
        <c:numFmt formatCode="General" sourceLinked="1"/>
        <c:majorTickMark val="out"/>
        <c:minorTickMark val="none"/>
        <c:tickLblPos val="nextTo"/>
        <c:crossAx val="378532376"/>
        <c:crosses val="autoZero"/>
        <c:auto val="1"/>
        <c:lblAlgn val="ctr"/>
        <c:lblOffset val="100"/>
        <c:noMultiLvlLbl val="0"/>
      </c:catAx>
      <c:valAx>
        <c:axId val="378532376"/>
        <c:scaling>
          <c:orientation val="minMax"/>
        </c:scaling>
        <c:delete val="0"/>
        <c:axPos val="l"/>
        <c:majorGridlines/>
        <c:numFmt formatCode="#,##0" sourceLinked="1"/>
        <c:majorTickMark val="out"/>
        <c:minorTickMark val="none"/>
        <c:tickLblPos val="nextTo"/>
        <c:crossAx val="377325792"/>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PARO_8!$F$18:$F$21</c:f>
              <c:numCache>
                <c:formatCode>@</c:formatCode>
                <c:ptCount val="4"/>
                <c:pt idx="0">
                  <c:v>2017</c:v>
                </c:pt>
                <c:pt idx="1">
                  <c:v>2018</c:v>
                </c:pt>
                <c:pt idx="2">
                  <c:v>2019</c:v>
                </c:pt>
                <c:pt idx="3">
                  <c:v>2020</c:v>
                </c:pt>
              </c:numCache>
            </c:numRef>
          </c:cat>
          <c:val>
            <c:numRef>
              <c:f>PARO_8!$G$18:$G$21</c:f>
              <c:numCache>
                <c:formatCode>#,##0</c:formatCode>
                <c:ptCount val="4"/>
                <c:pt idx="0">
                  <c:v>106360</c:v>
                </c:pt>
                <c:pt idx="1">
                  <c:v>95554</c:v>
                </c:pt>
                <c:pt idx="2">
                  <c:v>91894</c:v>
                </c:pt>
                <c:pt idx="3">
                  <c:v>93623</c:v>
                </c:pt>
              </c:numCache>
            </c:numRef>
          </c:val>
          <c:extLst>
            <c:ext xmlns:c16="http://schemas.microsoft.com/office/drawing/2014/chart" uri="{C3380CC4-5D6E-409C-BE32-E72D297353CC}">
              <c16:uniqueId val="{00000000-3B93-4A53-B533-5D936CF69404}"/>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PARO_8!$F$18:$F$21</c:f>
              <c:numCache>
                <c:formatCode>@</c:formatCode>
                <c:ptCount val="4"/>
                <c:pt idx="0">
                  <c:v>2017</c:v>
                </c:pt>
                <c:pt idx="1">
                  <c:v>2018</c:v>
                </c:pt>
                <c:pt idx="2">
                  <c:v>2019</c:v>
                </c:pt>
                <c:pt idx="3">
                  <c:v>2020</c:v>
                </c:pt>
              </c:numCache>
            </c:numRef>
          </c:cat>
          <c:val>
            <c:numRef>
              <c:f>PARO_8!$H$18:$H$21</c:f>
              <c:numCache>
                <c:formatCode>#,##0</c:formatCode>
                <c:ptCount val="4"/>
                <c:pt idx="0">
                  <c:v>125414</c:v>
                </c:pt>
                <c:pt idx="1">
                  <c:v>120147</c:v>
                </c:pt>
                <c:pt idx="2">
                  <c:v>117525</c:v>
                </c:pt>
                <c:pt idx="3">
                  <c:v>117541</c:v>
                </c:pt>
              </c:numCache>
            </c:numRef>
          </c:val>
          <c:extLst>
            <c:ext xmlns:c16="http://schemas.microsoft.com/office/drawing/2014/chart" uri="{C3380CC4-5D6E-409C-BE32-E72D297353CC}">
              <c16:uniqueId val="{00000001-3B93-4A53-B533-5D936CF69404}"/>
            </c:ext>
          </c:extLst>
        </c:ser>
        <c:dLbls>
          <c:showLegendKey val="0"/>
          <c:showVal val="0"/>
          <c:showCatName val="0"/>
          <c:showSerName val="0"/>
          <c:showPercent val="0"/>
          <c:showBubbleSize val="0"/>
        </c:dLbls>
        <c:gapWidth val="100"/>
        <c:overlap val="-24"/>
        <c:axId val="378536296"/>
        <c:axId val="378531984"/>
      </c:barChart>
      <c:catAx>
        <c:axId val="378536296"/>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8531984"/>
        <c:crosses val="autoZero"/>
        <c:auto val="1"/>
        <c:lblAlgn val="ctr"/>
        <c:lblOffset val="100"/>
        <c:noMultiLvlLbl val="0"/>
      </c:catAx>
      <c:valAx>
        <c:axId val="378531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8536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endParaRPr lang="es-ES"/>
        </a:p>
      </c:txPr>
    </c:title>
    <c:autoTitleDeleted val="0"/>
    <c:plotArea>
      <c:layout/>
      <c:pieChart>
        <c:varyColors val="1"/>
        <c:ser>
          <c:idx val="0"/>
          <c:order val="0"/>
          <c:tx>
            <c:strRef>
              <c:f>ERTES!$C$19</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0DE6-4280-8B87-FB07EB1D470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0DE6-4280-8B87-FB07EB1D470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0DE6-4280-8B87-FB07EB1D470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0DE6-4280-8B87-FB07EB1D470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0DE6-4280-8B87-FB07EB1D4704}"/>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0DE6-4280-8B87-FB07EB1D4704}"/>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0DE6-4280-8B87-FB07EB1D4704}"/>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0DE6-4280-8B87-FB07EB1D4704}"/>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0DE6-4280-8B87-FB07EB1D4704}"/>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0DE6-4280-8B87-FB07EB1D4704}"/>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0DE6-4280-8B87-FB07EB1D4704}"/>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0DE6-4280-8B87-FB07EB1D4704}"/>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0DE6-4280-8B87-FB07EB1D4704}"/>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0DE6-4280-8B87-FB07EB1D4704}"/>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0DE6-4280-8B87-FB07EB1D4704}"/>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0DE6-4280-8B87-FB07EB1D4704}"/>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0DE6-4280-8B87-FB07EB1D4704}"/>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0DE6-4280-8B87-FB07EB1D4704}"/>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0DE6-4280-8B87-FB07EB1D4704}"/>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0DE6-4280-8B87-FB07EB1D4704}"/>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0DE6-4280-8B87-FB07EB1D4704}"/>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0DE6-4280-8B87-FB07EB1D4704}"/>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0DE6-4280-8B87-FB07EB1D4704}"/>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0DE6-4280-8B87-FB07EB1D4704}"/>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0DE6-4280-8B87-FB07EB1D4704}"/>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0DE6-4280-8B87-FB07EB1D4704}"/>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0DE6-4280-8B87-FB07EB1D4704}"/>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0DE6-4280-8B87-FB07EB1D4704}"/>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0DE6-4280-8B87-FB07EB1D4704}"/>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0DE6-4280-8B87-FB07EB1D4704}"/>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0DE6-4280-8B87-FB07EB1D470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0DE6-4280-8B87-FB07EB1D4704}"/>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E6-4280-8B87-FB07EB1D4704}"/>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E6-4280-8B87-FB07EB1D470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0DE6-4280-8B87-FB07EB1D470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0DE6-4280-8B87-FB07EB1D4704}"/>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0DE6-4280-8B87-FB07EB1D4704}"/>
                </c:ext>
              </c:extLst>
            </c:dLbl>
            <c:dLbl>
              <c:idx val="6"/>
              <c:layout>
                <c:manualLayout>
                  <c:x val="0"/>
                  <c:y val="-1.42412105028928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DE6-4280-8B87-FB07EB1D4704}"/>
                </c:ext>
              </c:extLst>
            </c:dLbl>
            <c:dLbl>
              <c:idx val="7"/>
              <c:layout>
                <c:manualLayout>
                  <c:x val="1.3661200716276189E-3"/>
                  <c:y val="-1.424121050289281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DE6-4280-8B87-FB07EB1D4704}"/>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DE6-4280-8B87-FB07EB1D4704}"/>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DE6-4280-8B87-FB07EB1D4704}"/>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DE6-4280-8B87-FB07EB1D4704}"/>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0DE6-4280-8B87-FB07EB1D4704}"/>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0DE6-4280-8B87-FB07EB1D4704}"/>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0DE6-4280-8B87-FB07EB1D4704}"/>
                </c:ext>
              </c:extLst>
            </c:dLbl>
            <c:dLbl>
              <c:idx val="1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D-0DE6-4280-8B87-FB07EB1D4704}"/>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DE6-4280-8B87-FB07EB1D4704}"/>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0DE6-4280-8B87-FB07EB1D4704}"/>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0DE6-4280-8B87-FB07EB1D4704}"/>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0DE6-4280-8B87-FB07EB1D4704}"/>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0DE6-4280-8B87-FB07EB1D4704}"/>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0DE6-4280-8B87-FB07EB1D4704}"/>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B-0DE6-4280-8B87-FB07EB1D4704}"/>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0DE6-4280-8B87-FB07EB1D4704}"/>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F-0DE6-4280-8B87-FB07EB1D4704}"/>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1-0DE6-4280-8B87-FB07EB1D4704}"/>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3-0DE6-4280-8B87-FB07EB1D4704}"/>
                </c:ext>
              </c:extLst>
            </c:dLbl>
            <c:dLbl>
              <c:idx val="26"/>
              <c:layout>
                <c:manualLayout>
                  <c:x val="0"/>
                  <c:y val="1.78015131286159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0DE6-4280-8B87-FB07EB1D4704}"/>
                </c:ext>
              </c:extLst>
            </c:dLbl>
            <c:dLbl>
              <c:idx val="27"/>
              <c:layout>
                <c:manualLayout>
                  <c:x val="0"/>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DE6-4280-8B87-FB07EB1D4704}"/>
                </c:ext>
              </c:extLst>
            </c:dLbl>
            <c:dLbl>
              <c:idx val="28"/>
              <c:layout>
                <c:manualLayout>
                  <c:x val="-5.0090490643394069E-17"/>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0DE6-4280-8B87-FB07EB1D4704}"/>
                </c:ext>
              </c:extLst>
            </c:dLbl>
            <c:dLbl>
              <c:idx val="29"/>
              <c:layout>
                <c:manualLayout>
                  <c:x val="6.8306003581385961E-3"/>
                  <c:y val="-2.31419670672007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0DE6-4280-8B87-FB07EB1D4704}"/>
                </c:ext>
              </c:extLst>
            </c:dLbl>
            <c:dLbl>
              <c:idx val="30"/>
              <c:layout>
                <c:manualLayout>
                  <c:x val="1.6393440859532531E-2"/>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0DE6-4280-8B87-FB07EB1D4704}"/>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ERTES!$A$20:$A$50</c:f>
              <c:strCache>
                <c:ptCount val="31"/>
                <c:pt idx="0">
                  <c:v>Adeje</c:v>
                </c:pt>
                <c:pt idx="1">
                  <c:v>Arafo</c:v>
                </c:pt>
                <c:pt idx="2">
                  <c:v>Arico</c:v>
                </c:pt>
                <c:pt idx="3">
                  <c:v>Arona</c:v>
                </c:pt>
                <c:pt idx="4">
                  <c:v>Buenavista</c:v>
                </c:pt>
                <c:pt idx="5">
                  <c:v>Candelaria</c:v>
                </c:pt>
                <c:pt idx="6">
                  <c:v>El Rosario</c:v>
                </c:pt>
                <c:pt idx="7">
                  <c:v>El Sauzal </c:v>
                </c:pt>
                <c:pt idx="8">
                  <c:v>El Tanque</c:v>
                </c:pt>
                <c:pt idx="9">
                  <c:v>Fasnia</c:v>
                </c:pt>
                <c:pt idx="10">
                  <c:v>Garachico</c:v>
                </c:pt>
                <c:pt idx="11">
                  <c:v>Granadilla</c:v>
                </c:pt>
                <c:pt idx="12">
                  <c:v>Guía de Isora</c:v>
                </c:pt>
                <c:pt idx="13">
                  <c:v>Güimar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Úrsula</c:v>
                </c:pt>
                <c:pt idx="27">
                  <c:v>Santiago del Teide</c:v>
                </c:pt>
                <c:pt idx="28">
                  <c:v>Tacoronte</c:v>
                </c:pt>
                <c:pt idx="29">
                  <c:v>Tegueste</c:v>
                </c:pt>
                <c:pt idx="30">
                  <c:v>Vilaflor</c:v>
                </c:pt>
              </c:strCache>
            </c:strRef>
          </c:cat>
          <c:val>
            <c:numRef>
              <c:f>ERTES!$C$20:$C$50</c:f>
              <c:numCache>
                <c:formatCode>General</c:formatCode>
                <c:ptCount val="31"/>
                <c:pt idx="0" formatCode="#,##0">
                  <c:v>1166</c:v>
                </c:pt>
                <c:pt idx="1">
                  <c:v>57</c:v>
                </c:pt>
                <c:pt idx="2">
                  <c:v>63</c:v>
                </c:pt>
                <c:pt idx="3" formatCode="#,##0">
                  <c:v>1638</c:v>
                </c:pt>
                <c:pt idx="4">
                  <c:v>46</c:v>
                </c:pt>
                <c:pt idx="5">
                  <c:v>247</c:v>
                </c:pt>
                <c:pt idx="6">
                  <c:v>168</c:v>
                </c:pt>
                <c:pt idx="7">
                  <c:v>76</c:v>
                </c:pt>
                <c:pt idx="8">
                  <c:v>21</c:v>
                </c:pt>
                <c:pt idx="9">
                  <c:v>20</c:v>
                </c:pt>
                <c:pt idx="10">
                  <c:v>44</c:v>
                </c:pt>
                <c:pt idx="11">
                  <c:v>572</c:v>
                </c:pt>
                <c:pt idx="12">
                  <c:v>202</c:v>
                </c:pt>
                <c:pt idx="13">
                  <c:v>186</c:v>
                </c:pt>
                <c:pt idx="14">
                  <c:v>238</c:v>
                </c:pt>
                <c:pt idx="15">
                  <c:v>39</c:v>
                </c:pt>
                <c:pt idx="16" formatCode="#,##0">
                  <c:v>1706</c:v>
                </c:pt>
                <c:pt idx="17">
                  <c:v>87</c:v>
                </c:pt>
                <c:pt idx="18">
                  <c:v>473</c:v>
                </c:pt>
                <c:pt idx="19">
                  <c:v>73</c:v>
                </c:pt>
                <c:pt idx="20">
                  <c:v>375</c:v>
                </c:pt>
                <c:pt idx="21">
                  <c:v>20</c:v>
                </c:pt>
                <c:pt idx="22">
                  <c:v>622</c:v>
                </c:pt>
                <c:pt idx="23">
                  <c:v>36</c:v>
                </c:pt>
                <c:pt idx="24">
                  <c:v>390</c:v>
                </c:pt>
                <c:pt idx="25" formatCode="#,##0">
                  <c:v>2978</c:v>
                </c:pt>
                <c:pt idx="26">
                  <c:v>217</c:v>
                </c:pt>
                <c:pt idx="27">
                  <c:v>206</c:v>
                </c:pt>
                <c:pt idx="28">
                  <c:v>196</c:v>
                </c:pt>
                <c:pt idx="29">
                  <c:v>111</c:v>
                </c:pt>
                <c:pt idx="30">
                  <c:v>16</c:v>
                </c:pt>
              </c:numCache>
            </c:numRef>
          </c:val>
          <c:extLst>
            <c:ext xmlns:c16="http://schemas.microsoft.com/office/drawing/2014/chart" uri="{C3380CC4-5D6E-409C-BE32-E72D297353CC}">
              <c16:uniqueId val="{0000003E-0DE6-4280-8B87-FB07EB1D4704}"/>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del Número de </a:t>
            </a:r>
            <a:r>
              <a:rPr lang="en-US" sz="1400" b="1" i="0" u="none" strike="noStrike" kern="1200" spc="0" baseline="0">
                <a:solidFill>
                  <a:schemeClr val="bg2">
                    <a:lumMod val="25000"/>
                  </a:schemeClr>
                </a:solidFill>
                <a:latin typeface="+mn-lt"/>
                <a:ea typeface="+mn-ea"/>
                <a:cs typeface="+mn-cs"/>
              </a:rPr>
              <a:t>Trabajadores afectados</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endParaRPr lang="es-ES"/>
        </a:p>
      </c:txPr>
    </c:title>
    <c:autoTitleDeleted val="0"/>
    <c:plotArea>
      <c:layout/>
      <c:barChart>
        <c:barDir val="col"/>
        <c:grouping val="clustered"/>
        <c:varyColors val="0"/>
        <c:ser>
          <c:idx val="0"/>
          <c:order val="0"/>
          <c:tx>
            <c:strRef>
              <c:f>ERTES!$B$2</c:f>
              <c:strCache>
                <c:ptCount val="1"/>
                <c:pt idx="0">
                  <c:v>Nº de Trabajadores afectados</c:v>
                </c:pt>
              </c:strCache>
            </c:strRef>
          </c:tx>
          <c:spPr>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ERTES!$A$3:$A$8</c:f>
              <c:strCache>
                <c:ptCount val="6"/>
                <c:pt idx="0">
                  <c:v>Datos hasta el 24 de Abril</c:v>
                </c:pt>
                <c:pt idx="1">
                  <c:v>Datos hasta el 2 de Mayo</c:v>
                </c:pt>
                <c:pt idx="2">
                  <c:v>Datos hasta el 9 de Mayo</c:v>
                </c:pt>
                <c:pt idx="3">
                  <c:v>Datos hasta el 25 de Mayo</c:v>
                </c:pt>
                <c:pt idx="4">
                  <c:v>Datos hasta el 12 de Junio</c:v>
                </c:pt>
                <c:pt idx="5">
                  <c:v>Datos hasta el 31 de Julio</c:v>
                </c:pt>
              </c:strCache>
            </c:strRef>
          </c:cat>
          <c:val>
            <c:numRef>
              <c:f>ERTES!$B$3:$B$8</c:f>
              <c:numCache>
                <c:formatCode>#,##0</c:formatCode>
                <c:ptCount val="6"/>
                <c:pt idx="0">
                  <c:v>80581</c:v>
                </c:pt>
                <c:pt idx="1">
                  <c:v>81401</c:v>
                </c:pt>
                <c:pt idx="2">
                  <c:v>81529</c:v>
                </c:pt>
                <c:pt idx="3">
                  <c:v>81834</c:v>
                </c:pt>
                <c:pt idx="4">
                  <c:v>81914</c:v>
                </c:pt>
                <c:pt idx="5">
                  <c:v>83382</c:v>
                </c:pt>
              </c:numCache>
            </c:numRef>
          </c:val>
          <c:extLst>
            <c:ext xmlns:c16="http://schemas.microsoft.com/office/drawing/2014/chart" uri="{C3380CC4-5D6E-409C-BE32-E72D297353CC}">
              <c16:uniqueId val="{00000000-6D12-4028-A370-3B6FFA20FE58}"/>
            </c:ext>
          </c:extLst>
        </c:ser>
        <c:dLbls>
          <c:showLegendKey val="0"/>
          <c:showVal val="0"/>
          <c:showCatName val="0"/>
          <c:showSerName val="0"/>
          <c:showPercent val="0"/>
          <c:showBubbleSize val="0"/>
        </c:dLbls>
        <c:gapWidth val="100"/>
        <c:overlap val="-24"/>
        <c:axId val="378533944"/>
        <c:axId val="378538256"/>
      </c:barChart>
      <c:catAx>
        <c:axId val="37853394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8538256"/>
        <c:crosses val="autoZero"/>
        <c:auto val="1"/>
        <c:lblAlgn val="ctr"/>
        <c:lblOffset val="100"/>
        <c:noMultiLvlLbl val="0"/>
      </c:catAx>
      <c:valAx>
        <c:axId val="3785382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85339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2">
                    <a:lumMod val="25000"/>
                  </a:schemeClr>
                </a:solidFill>
                <a:latin typeface="+mn-lt"/>
                <a:ea typeface="+mn-ea"/>
                <a:cs typeface="+mn-cs"/>
              </a:defRPr>
            </a:pPr>
            <a:r>
              <a:rPr lang="en-US" b="1">
                <a:solidFill>
                  <a:schemeClr val="bg2">
                    <a:lumMod val="25000"/>
                  </a:schemeClr>
                </a:solidFill>
              </a:rPr>
              <a:t>Evolución del Número Total de Solicitudes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2">
                  <a:lumMod val="25000"/>
                </a:schemeClr>
              </a:solidFill>
              <a:latin typeface="+mn-lt"/>
              <a:ea typeface="+mn-ea"/>
              <a:cs typeface="+mn-cs"/>
            </a:defRPr>
          </a:pPr>
          <a:endParaRPr lang="es-E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ERTES!$D$2</c:f>
              <c:strCache>
                <c:ptCount val="1"/>
                <c:pt idx="0">
                  <c:v>Nº Total de Solicitudes</c:v>
                </c:pt>
              </c:strCache>
            </c:strRef>
          </c:tx>
          <c:spPr>
            <a:solidFill>
              <a:schemeClr val="bg2">
                <a:lumMod val="50000"/>
              </a:schemeClr>
            </a:solidFill>
            <a:ln>
              <a:noFill/>
            </a:ln>
            <a:effectLst/>
            <a:sp3d/>
          </c:spPr>
          <c:invertIfNegative val="0"/>
          <c:cat>
            <c:strRef>
              <c:f>ERTES!$A$3:$A$8</c:f>
              <c:strCache>
                <c:ptCount val="6"/>
                <c:pt idx="0">
                  <c:v>Datos hasta el 24 de Abril</c:v>
                </c:pt>
                <c:pt idx="1">
                  <c:v>Datos hasta el 2 de Mayo</c:v>
                </c:pt>
                <c:pt idx="2">
                  <c:v>Datos hasta el 9 de Mayo</c:v>
                </c:pt>
                <c:pt idx="3">
                  <c:v>Datos hasta el 25 de Mayo</c:v>
                </c:pt>
                <c:pt idx="4">
                  <c:v>Datos hasta el 12 de Junio</c:v>
                </c:pt>
                <c:pt idx="5">
                  <c:v>Datos hasta el 31 de Julio</c:v>
                </c:pt>
              </c:strCache>
            </c:strRef>
          </c:cat>
          <c:val>
            <c:numRef>
              <c:f>ERTES!$D$3:$D$8</c:f>
              <c:numCache>
                <c:formatCode>#,##0</c:formatCode>
                <c:ptCount val="6"/>
                <c:pt idx="0">
                  <c:v>11902</c:v>
                </c:pt>
                <c:pt idx="1">
                  <c:v>12039</c:v>
                </c:pt>
                <c:pt idx="2">
                  <c:v>12105</c:v>
                </c:pt>
                <c:pt idx="3">
                  <c:v>12242</c:v>
                </c:pt>
                <c:pt idx="4">
                  <c:v>12274</c:v>
                </c:pt>
                <c:pt idx="5">
                  <c:v>12289</c:v>
                </c:pt>
              </c:numCache>
            </c:numRef>
          </c:val>
          <c:shape val="cylinder"/>
          <c:extLst>
            <c:ext xmlns:c16="http://schemas.microsoft.com/office/drawing/2014/chart" uri="{C3380CC4-5D6E-409C-BE32-E72D297353CC}">
              <c16:uniqueId val="{00000000-3D83-4854-83B3-75044F09D984}"/>
            </c:ext>
          </c:extLst>
        </c:ser>
        <c:dLbls>
          <c:showLegendKey val="0"/>
          <c:showVal val="0"/>
          <c:showCatName val="0"/>
          <c:showSerName val="0"/>
          <c:showPercent val="0"/>
          <c:showBubbleSize val="0"/>
        </c:dLbls>
        <c:gapWidth val="219"/>
        <c:shape val="box"/>
        <c:axId val="378538648"/>
        <c:axId val="378535120"/>
        <c:axId val="0"/>
      </c:bar3DChart>
      <c:catAx>
        <c:axId val="378538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8535120"/>
        <c:crosses val="autoZero"/>
        <c:auto val="1"/>
        <c:lblAlgn val="ctr"/>
        <c:lblOffset val="100"/>
        <c:noMultiLvlLbl val="0"/>
      </c:catAx>
      <c:valAx>
        <c:axId val="378535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853864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CONTRATOS_1!$A$3:$A$11</c:f>
              <c:numCache>
                <c:formatCode>mmm\-yy</c:formatCode>
                <c:ptCount val="9"/>
                <c:pt idx="0">
                  <c:v>43831</c:v>
                </c:pt>
                <c:pt idx="1">
                  <c:v>43862</c:v>
                </c:pt>
                <c:pt idx="2">
                  <c:v>43891</c:v>
                </c:pt>
                <c:pt idx="3">
                  <c:v>43922</c:v>
                </c:pt>
                <c:pt idx="4">
                  <c:v>43952</c:v>
                </c:pt>
                <c:pt idx="5">
                  <c:v>43983</c:v>
                </c:pt>
                <c:pt idx="6">
                  <c:v>44013</c:v>
                </c:pt>
                <c:pt idx="7">
                  <c:v>44044</c:v>
                </c:pt>
                <c:pt idx="8">
                  <c:v>44075</c:v>
                </c:pt>
              </c:numCache>
            </c:numRef>
          </c:cat>
          <c:val>
            <c:numRef>
              <c:f>CONTRATOS_1!$B$3:$B$11</c:f>
              <c:numCache>
                <c:formatCode>#,##0</c:formatCode>
                <c:ptCount val="9"/>
                <c:pt idx="0">
                  <c:v>14451</c:v>
                </c:pt>
                <c:pt idx="1">
                  <c:v>13328</c:v>
                </c:pt>
                <c:pt idx="2">
                  <c:v>10183</c:v>
                </c:pt>
                <c:pt idx="3">
                  <c:v>4046</c:v>
                </c:pt>
                <c:pt idx="4">
                  <c:v>5068</c:v>
                </c:pt>
                <c:pt idx="5">
                  <c:v>7872</c:v>
                </c:pt>
                <c:pt idx="6">
                  <c:v>10037</c:v>
                </c:pt>
                <c:pt idx="7">
                  <c:v>8153</c:v>
                </c:pt>
                <c:pt idx="8">
                  <c:v>8731</c:v>
                </c:pt>
              </c:numCache>
            </c:numRef>
          </c:val>
          <c:extLst>
            <c:ext xmlns:c16="http://schemas.microsoft.com/office/drawing/2014/chart" uri="{C3380CC4-5D6E-409C-BE32-E72D297353CC}">
              <c16:uniqueId val="{00000000-B57E-4849-AE5D-DD362DAEA29D}"/>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CONTRATOS_1!$A$3:$A$11</c:f>
              <c:numCache>
                <c:formatCode>mmm\-yy</c:formatCode>
                <c:ptCount val="9"/>
                <c:pt idx="0">
                  <c:v>43831</c:v>
                </c:pt>
                <c:pt idx="1">
                  <c:v>43862</c:v>
                </c:pt>
                <c:pt idx="2">
                  <c:v>43891</c:v>
                </c:pt>
                <c:pt idx="3">
                  <c:v>43922</c:v>
                </c:pt>
                <c:pt idx="4">
                  <c:v>43952</c:v>
                </c:pt>
                <c:pt idx="5">
                  <c:v>43983</c:v>
                </c:pt>
                <c:pt idx="6">
                  <c:v>44013</c:v>
                </c:pt>
                <c:pt idx="7">
                  <c:v>44044</c:v>
                </c:pt>
                <c:pt idx="8">
                  <c:v>44075</c:v>
                </c:pt>
              </c:numCache>
            </c:numRef>
          </c:cat>
          <c:val>
            <c:numRef>
              <c:f>CONTRATOS_1!$C$3:$C$11</c:f>
              <c:numCache>
                <c:formatCode>#,##0</c:formatCode>
                <c:ptCount val="9"/>
                <c:pt idx="0">
                  <c:v>14305</c:v>
                </c:pt>
                <c:pt idx="1">
                  <c:v>12817</c:v>
                </c:pt>
                <c:pt idx="2">
                  <c:v>9355</c:v>
                </c:pt>
                <c:pt idx="3">
                  <c:v>2451</c:v>
                </c:pt>
                <c:pt idx="4">
                  <c:v>2843</c:v>
                </c:pt>
                <c:pt idx="5">
                  <c:v>4950</c:v>
                </c:pt>
                <c:pt idx="6">
                  <c:v>7946</c:v>
                </c:pt>
                <c:pt idx="7">
                  <c:v>7094</c:v>
                </c:pt>
                <c:pt idx="8">
                  <c:v>8744</c:v>
                </c:pt>
              </c:numCache>
            </c:numRef>
          </c:val>
          <c:extLst>
            <c:ext xmlns:c16="http://schemas.microsoft.com/office/drawing/2014/chart" uri="{C3380CC4-5D6E-409C-BE32-E72D297353CC}">
              <c16:uniqueId val="{00000001-B57E-4849-AE5D-DD362DAEA29D}"/>
            </c:ext>
          </c:extLst>
        </c:ser>
        <c:dLbls>
          <c:showLegendKey val="0"/>
          <c:showVal val="0"/>
          <c:showCatName val="0"/>
          <c:showSerName val="0"/>
          <c:showPercent val="0"/>
          <c:showBubbleSize val="0"/>
        </c:dLbls>
        <c:gapWidth val="80"/>
        <c:overlap val="25"/>
        <c:axId val="378535904"/>
        <c:axId val="378536688"/>
      </c:barChart>
      <c:dateAx>
        <c:axId val="378535904"/>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378536688"/>
        <c:crosses val="autoZero"/>
        <c:auto val="1"/>
        <c:lblOffset val="100"/>
        <c:baseTimeUnit val="months"/>
      </c:dateAx>
      <c:valAx>
        <c:axId val="378536688"/>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378535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CONTRATOS_1!$A$3:$A$11</c:f>
              <c:numCache>
                <c:formatCode>mmm\-yy</c:formatCode>
                <c:ptCount val="9"/>
                <c:pt idx="0">
                  <c:v>43831</c:v>
                </c:pt>
                <c:pt idx="1">
                  <c:v>43862</c:v>
                </c:pt>
                <c:pt idx="2">
                  <c:v>43891</c:v>
                </c:pt>
                <c:pt idx="3">
                  <c:v>43922</c:v>
                </c:pt>
                <c:pt idx="4">
                  <c:v>43952</c:v>
                </c:pt>
                <c:pt idx="5">
                  <c:v>43983</c:v>
                </c:pt>
                <c:pt idx="6">
                  <c:v>44013</c:v>
                </c:pt>
                <c:pt idx="7">
                  <c:v>44044</c:v>
                </c:pt>
                <c:pt idx="8">
                  <c:v>44075</c:v>
                </c:pt>
              </c:numCache>
            </c:numRef>
          </c:cat>
          <c:val>
            <c:numRef>
              <c:f>CONTRATOS_1!$D$3:$D$11</c:f>
              <c:numCache>
                <c:formatCode>#,##0</c:formatCode>
                <c:ptCount val="9"/>
                <c:pt idx="0">
                  <c:v>3521</c:v>
                </c:pt>
                <c:pt idx="1">
                  <c:v>3255</c:v>
                </c:pt>
                <c:pt idx="2">
                  <c:v>2533</c:v>
                </c:pt>
                <c:pt idx="3">
                  <c:v>815</c:v>
                </c:pt>
                <c:pt idx="4">
                  <c:v>1201</c:v>
                </c:pt>
                <c:pt idx="5">
                  <c:v>1815</c:v>
                </c:pt>
                <c:pt idx="6">
                  <c:v>2611</c:v>
                </c:pt>
                <c:pt idx="7">
                  <c:v>2166</c:v>
                </c:pt>
                <c:pt idx="8">
                  <c:v>2380</c:v>
                </c:pt>
              </c:numCache>
            </c:numRef>
          </c:val>
          <c:extLst>
            <c:ext xmlns:c16="http://schemas.microsoft.com/office/drawing/2014/chart" uri="{C3380CC4-5D6E-409C-BE32-E72D297353CC}">
              <c16:uniqueId val="{00000000-B10F-45A9-A640-D213253571BB}"/>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CONTRATOS_1!$A$3:$A$11</c:f>
              <c:numCache>
                <c:formatCode>mmm\-yy</c:formatCode>
                <c:ptCount val="9"/>
                <c:pt idx="0">
                  <c:v>43831</c:v>
                </c:pt>
                <c:pt idx="1">
                  <c:v>43862</c:v>
                </c:pt>
                <c:pt idx="2">
                  <c:v>43891</c:v>
                </c:pt>
                <c:pt idx="3">
                  <c:v>43922</c:v>
                </c:pt>
                <c:pt idx="4">
                  <c:v>43952</c:v>
                </c:pt>
                <c:pt idx="5">
                  <c:v>43983</c:v>
                </c:pt>
                <c:pt idx="6">
                  <c:v>44013</c:v>
                </c:pt>
                <c:pt idx="7">
                  <c:v>44044</c:v>
                </c:pt>
                <c:pt idx="8">
                  <c:v>44075</c:v>
                </c:pt>
              </c:numCache>
            </c:numRef>
          </c:cat>
          <c:val>
            <c:numRef>
              <c:f>CONTRATOS_1!$E$3:$E$11</c:f>
              <c:numCache>
                <c:formatCode>#,##0</c:formatCode>
                <c:ptCount val="9"/>
                <c:pt idx="0">
                  <c:v>25235</c:v>
                </c:pt>
                <c:pt idx="1">
                  <c:v>22890</c:v>
                </c:pt>
                <c:pt idx="2">
                  <c:v>17005</c:v>
                </c:pt>
                <c:pt idx="3">
                  <c:v>5682</c:v>
                </c:pt>
                <c:pt idx="4">
                  <c:v>6710</c:v>
                </c:pt>
                <c:pt idx="5">
                  <c:v>11007</c:v>
                </c:pt>
                <c:pt idx="6">
                  <c:v>15372</c:v>
                </c:pt>
                <c:pt idx="7">
                  <c:v>13081</c:v>
                </c:pt>
                <c:pt idx="8">
                  <c:v>15095</c:v>
                </c:pt>
              </c:numCache>
            </c:numRef>
          </c:val>
          <c:extLst>
            <c:ext xmlns:c16="http://schemas.microsoft.com/office/drawing/2014/chart" uri="{C3380CC4-5D6E-409C-BE32-E72D297353CC}">
              <c16:uniqueId val="{00000001-B10F-45A9-A640-D213253571BB}"/>
            </c:ext>
          </c:extLst>
        </c:ser>
        <c:dLbls>
          <c:showLegendKey val="0"/>
          <c:showVal val="0"/>
          <c:showCatName val="0"/>
          <c:showSerName val="0"/>
          <c:showPercent val="0"/>
          <c:showBubbleSize val="0"/>
        </c:dLbls>
        <c:gapWidth val="100"/>
        <c:overlap val="-24"/>
        <c:axId val="378537080"/>
        <c:axId val="378533160"/>
      </c:barChart>
      <c:dateAx>
        <c:axId val="378537080"/>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8533160"/>
        <c:crosses val="autoZero"/>
        <c:auto val="1"/>
        <c:lblOffset val="100"/>
        <c:baseTimeUnit val="months"/>
      </c:dateAx>
      <c:valAx>
        <c:axId val="37853316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8537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CONTRATOS_1!$A$3:$A$11</c:f>
              <c:numCache>
                <c:formatCode>mmm\-yy</c:formatCode>
                <c:ptCount val="9"/>
                <c:pt idx="0">
                  <c:v>43831</c:v>
                </c:pt>
                <c:pt idx="1">
                  <c:v>43862</c:v>
                </c:pt>
                <c:pt idx="2">
                  <c:v>43891</c:v>
                </c:pt>
                <c:pt idx="3">
                  <c:v>43922</c:v>
                </c:pt>
                <c:pt idx="4">
                  <c:v>43952</c:v>
                </c:pt>
                <c:pt idx="5">
                  <c:v>43983</c:v>
                </c:pt>
                <c:pt idx="6">
                  <c:v>44013</c:v>
                </c:pt>
                <c:pt idx="7">
                  <c:v>44044</c:v>
                </c:pt>
                <c:pt idx="8">
                  <c:v>44075</c:v>
                </c:pt>
              </c:numCache>
            </c:numRef>
          </c:xVal>
          <c:yVal>
            <c:numRef>
              <c:f>CONTRATOS_1!$F$3:$F$11</c:f>
              <c:numCache>
                <c:formatCode>#,##0</c:formatCode>
                <c:ptCount val="9"/>
                <c:pt idx="0">
                  <c:v>28756</c:v>
                </c:pt>
                <c:pt idx="1">
                  <c:v>26145</c:v>
                </c:pt>
                <c:pt idx="2">
                  <c:v>19538</c:v>
                </c:pt>
                <c:pt idx="3">
                  <c:v>6497</c:v>
                </c:pt>
                <c:pt idx="4">
                  <c:v>7911</c:v>
                </c:pt>
                <c:pt idx="5">
                  <c:v>12822</c:v>
                </c:pt>
                <c:pt idx="6">
                  <c:v>17983</c:v>
                </c:pt>
                <c:pt idx="7">
                  <c:v>15247</c:v>
                </c:pt>
                <c:pt idx="8">
                  <c:v>17475</c:v>
                </c:pt>
              </c:numCache>
            </c:numRef>
          </c:yVal>
          <c:smooth val="0"/>
          <c:extLst>
            <c:ext xmlns:c16="http://schemas.microsoft.com/office/drawing/2014/chart" uri="{C3380CC4-5D6E-409C-BE32-E72D297353CC}">
              <c16:uniqueId val="{00000000-CA20-4A10-8616-7C97F250B111}"/>
            </c:ext>
          </c:extLst>
        </c:ser>
        <c:dLbls>
          <c:showLegendKey val="0"/>
          <c:showVal val="0"/>
          <c:showCatName val="0"/>
          <c:showSerName val="0"/>
          <c:showPercent val="0"/>
          <c:showBubbleSize val="0"/>
        </c:dLbls>
        <c:axId val="378535512"/>
        <c:axId val="378537472"/>
      </c:scatterChart>
      <c:valAx>
        <c:axId val="378535512"/>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378537472"/>
        <c:crosses val="autoZero"/>
        <c:crossBetween val="midCat"/>
      </c:valAx>
      <c:valAx>
        <c:axId val="378537472"/>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378535512"/>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22842370731055867"/>
          <c:y val="3.7001698317122196E-2"/>
        </c:manualLayout>
      </c:layout>
      <c:overlay val="0"/>
    </c:title>
    <c:autoTitleDeleted val="0"/>
    <c:plotArea>
      <c:layout/>
      <c:barChart>
        <c:barDir val="col"/>
        <c:grouping val="clustered"/>
        <c:varyColors val="0"/>
        <c:ser>
          <c:idx val="0"/>
          <c:order val="0"/>
          <c:tx>
            <c:strRef>
              <c:f>TURISMO_2!$E$3</c:f>
              <c:strCache>
                <c:ptCount val="1"/>
                <c:pt idx="0">
                  <c:v>2019</c:v>
                </c:pt>
              </c:strCache>
            </c:strRef>
          </c:tx>
          <c:spPr>
            <a:solidFill>
              <a:schemeClr val="accent6">
                <a:lumMod val="60000"/>
                <a:lumOff val="40000"/>
              </a:schemeClr>
            </a:solidFill>
          </c:spPr>
          <c:invertIfNegative val="0"/>
          <c:cat>
            <c:strRef>
              <c:f>TURISMO_2!$A$4:$A$12</c:f>
              <c:strCache>
                <c:ptCount val="9"/>
                <c:pt idx="0">
                  <c:v>Enero </c:v>
                </c:pt>
                <c:pt idx="1">
                  <c:v>Febrero</c:v>
                </c:pt>
                <c:pt idx="2">
                  <c:v>Marzo</c:v>
                </c:pt>
                <c:pt idx="3">
                  <c:v>Abril</c:v>
                </c:pt>
                <c:pt idx="4">
                  <c:v>Mayo</c:v>
                </c:pt>
                <c:pt idx="5">
                  <c:v>Junio</c:v>
                </c:pt>
                <c:pt idx="6">
                  <c:v>Julio</c:v>
                </c:pt>
                <c:pt idx="7">
                  <c:v>Agosto</c:v>
                </c:pt>
                <c:pt idx="8">
                  <c:v>Septiembre</c:v>
                </c:pt>
              </c:strCache>
            </c:strRef>
          </c:cat>
          <c:val>
            <c:numRef>
              <c:f>TURISMO_2!$E$4:$E$12</c:f>
              <c:numCache>
                <c:formatCode>#,##0_);\(#,##0\)</c:formatCode>
                <c:ptCount val="9"/>
                <c:pt idx="0">
                  <c:v>3674434</c:v>
                </c:pt>
                <c:pt idx="1">
                  <c:v>3371575</c:v>
                </c:pt>
                <c:pt idx="2">
                  <c:v>3627801</c:v>
                </c:pt>
                <c:pt idx="3">
                  <c:v>3451288</c:v>
                </c:pt>
                <c:pt idx="4">
                  <c:v>3271306</c:v>
                </c:pt>
                <c:pt idx="5">
                  <c:v>3559936</c:v>
                </c:pt>
                <c:pt idx="6">
                  <c:v>4036461</c:v>
                </c:pt>
                <c:pt idx="7">
                  <c:v>4263597</c:v>
                </c:pt>
                <c:pt idx="8">
                  <c:v>3489406</c:v>
                </c:pt>
              </c:numCache>
            </c:numRef>
          </c:val>
          <c:extLst>
            <c:ext xmlns:c16="http://schemas.microsoft.com/office/drawing/2014/chart" uri="{C3380CC4-5D6E-409C-BE32-E72D297353CC}">
              <c16:uniqueId val="{00000000-4B11-4C5E-A21F-B22CEB41FD0F}"/>
            </c:ext>
          </c:extLst>
        </c:ser>
        <c:ser>
          <c:idx val="1"/>
          <c:order val="1"/>
          <c:tx>
            <c:strRef>
              <c:f>TURISMO_2!$F$3</c:f>
              <c:strCache>
                <c:ptCount val="1"/>
                <c:pt idx="0">
                  <c:v>2020</c:v>
                </c:pt>
              </c:strCache>
            </c:strRef>
          </c:tx>
          <c:invertIfNegative val="0"/>
          <c:cat>
            <c:strRef>
              <c:f>TURISMO_2!$A$4:$A$12</c:f>
              <c:strCache>
                <c:ptCount val="9"/>
                <c:pt idx="0">
                  <c:v>Enero </c:v>
                </c:pt>
                <c:pt idx="1">
                  <c:v>Febrero</c:v>
                </c:pt>
                <c:pt idx="2">
                  <c:v>Marzo</c:v>
                </c:pt>
                <c:pt idx="3">
                  <c:v>Abril</c:v>
                </c:pt>
                <c:pt idx="4">
                  <c:v>Mayo</c:v>
                </c:pt>
                <c:pt idx="5">
                  <c:v>Junio</c:v>
                </c:pt>
                <c:pt idx="6">
                  <c:v>Julio</c:v>
                </c:pt>
                <c:pt idx="7">
                  <c:v>Agosto</c:v>
                </c:pt>
                <c:pt idx="8">
                  <c:v>Septiembre</c:v>
                </c:pt>
              </c:strCache>
            </c:strRef>
          </c:cat>
          <c:val>
            <c:numRef>
              <c:f>TURISMO_2!$F$4:$F$12</c:f>
              <c:numCache>
                <c:formatCode>#,##0_);\(#,##0\)</c:formatCode>
                <c:ptCount val="9"/>
                <c:pt idx="0">
                  <c:v>3671749</c:v>
                </c:pt>
                <c:pt idx="1">
                  <c:v>3525167</c:v>
                </c:pt>
                <c:pt idx="2">
                  <c:v>1606420</c:v>
                </c:pt>
                <c:pt idx="3">
                  <c:v>0</c:v>
                </c:pt>
                <c:pt idx="4">
                  <c:v>0</c:v>
                </c:pt>
                <c:pt idx="5">
                  <c:v>0</c:v>
                </c:pt>
                <c:pt idx="6">
                  <c:v>463154</c:v>
                </c:pt>
                <c:pt idx="7">
                  <c:v>806665</c:v>
                </c:pt>
              </c:numCache>
            </c:numRef>
          </c:val>
          <c:extLst>
            <c:ext xmlns:c16="http://schemas.microsoft.com/office/drawing/2014/chart" uri="{C3380CC4-5D6E-409C-BE32-E72D297353CC}">
              <c16:uniqueId val="{00000001-4B11-4C5E-A21F-B22CEB41FD0F}"/>
            </c:ext>
          </c:extLst>
        </c:ser>
        <c:dLbls>
          <c:showLegendKey val="0"/>
          <c:showVal val="0"/>
          <c:showCatName val="0"/>
          <c:showSerName val="0"/>
          <c:showPercent val="0"/>
          <c:showBubbleSize val="0"/>
        </c:dLbls>
        <c:gapWidth val="150"/>
        <c:axId val="375097424"/>
        <c:axId val="375101344"/>
      </c:barChart>
      <c:catAx>
        <c:axId val="375097424"/>
        <c:scaling>
          <c:orientation val="minMax"/>
        </c:scaling>
        <c:delete val="0"/>
        <c:axPos val="b"/>
        <c:numFmt formatCode="General" sourceLinked="1"/>
        <c:majorTickMark val="out"/>
        <c:minorTickMark val="none"/>
        <c:tickLblPos val="nextTo"/>
        <c:crossAx val="375101344"/>
        <c:crosses val="autoZero"/>
        <c:auto val="1"/>
        <c:lblAlgn val="ctr"/>
        <c:lblOffset val="100"/>
        <c:noMultiLvlLbl val="0"/>
      </c:catAx>
      <c:valAx>
        <c:axId val="375101344"/>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375097424"/>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CONTRATOS_1!$I$18</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numRef>
              <c:f>CONTRATOS_1!$H$19:$H$27</c:f>
              <c:numCache>
                <c:formatCode>mmm\-yy</c:formatCode>
                <c:ptCount val="9"/>
                <c:pt idx="0">
                  <c:v>43831</c:v>
                </c:pt>
                <c:pt idx="1">
                  <c:v>43862</c:v>
                </c:pt>
                <c:pt idx="2">
                  <c:v>43891</c:v>
                </c:pt>
                <c:pt idx="3">
                  <c:v>43922</c:v>
                </c:pt>
                <c:pt idx="4">
                  <c:v>43952</c:v>
                </c:pt>
                <c:pt idx="5">
                  <c:v>43983</c:v>
                </c:pt>
                <c:pt idx="6">
                  <c:v>44013</c:v>
                </c:pt>
                <c:pt idx="7">
                  <c:v>44044</c:v>
                </c:pt>
                <c:pt idx="8">
                  <c:v>44075</c:v>
                </c:pt>
              </c:numCache>
            </c:numRef>
          </c:cat>
          <c:val>
            <c:numRef>
              <c:f>CONTRATOS_1!$I$19:$I$27</c:f>
              <c:numCache>
                <c:formatCode>#,##0</c:formatCode>
                <c:ptCount val="9"/>
                <c:pt idx="0">
                  <c:v>29181</c:v>
                </c:pt>
                <c:pt idx="1">
                  <c:v>26188</c:v>
                </c:pt>
                <c:pt idx="2">
                  <c:v>29566</c:v>
                </c:pt>
                <c:pt idx="3">
                  <c:v>28557</c:v>
                </c:pt>
                <c:pt idx="4">
                  <c:v>29444</c:v>
                </c:pt>
                <c:pt idx="5">
                  <c:v>30042</c:v>
                </c:pt>
                <c:pt idx="6">
                  <c:v>35388</c:v>
                </c:pt>
                <c:pt idx="7">
                  <c:v>30425</c:v>
                </c:pt>
                <c:pt idx="8">
                  <c:v>33658</c:v>
                </c:pt>
              </c:numCache>
            </c:numRef>
          </c:val>
          <c:smooth val="0"/>
          <c:extLst>
            <c:ext xmlns:c16="http://schemas.microsoft.com/office/drawing/2014/chart" uri="{C3380CC4-5D6E-409C-BE32-E72D297353CC}">
              <c16:uniqueId val="{00000000-94C6-4A69-88B7-CD4AC2D55414}"/>
            </c:ext>
          </c:extLst>
        </c:ser>
        <c:ser>
          <c:idx val="1"/>
          <c:order val="1"/>
          <c:tx>
            <c:strRef>
              <c:f>CONTRATOS_1!$J$18</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numRef>
              <c:f>CONTRATOS_1!$H$19:$H$27</c:f>
              <c:numCache>
                <c:formatCode>mmm\-yy</c:formatCode>
                <c:ptCount val="9"/>
                <c:pt idx="0">
                  <c:v>43831</c:v>
                </c:pt>
                <c:pt idx="1">
                  <c:v>43862</c:v>
                </c:pt>
                <c:pt idx="2">
                  <c:v>43891</c:v>
                </c:pt>
                <c:pt idx="3">
                  <c:v>43922</c:v>
                </c:pt>
                <c:pt idx="4">
                  <c:v>43952</c:v>
                </c:pt>
                <c:pt idx="5">
                  <c:v>43983</c:v>
                </c:pt>
                <c:pt idx="6">
                  <c:v>44013</c:v>
                </c:pt>
                <c:pt idx="7">
                  <c:v>44044</c:v>
                </c:pt>
                <c:pt idx="8">
                  <c:v>44075</c:v>
                </c:pt>
              </c:numCache>
            </c:numRef>
          </c:cat>
          <c:val>
            <c:numRef>
              <c:f>CONTRATOS_1!$J$19:$J$27</c:f>
              <c:numCache>
                <c:formatCode>#,##0</c:formatCode>
                <c:ptCount val="9"/>
                <c:pt idx="0">
                  <c:v>28756</c:v>
                </c:pt>
                <c:pt idx="1">
                  <c:v>26145</c:v>
                </c:pt>
                <c:pt idx="2">
                  <c:v>19538</c:v>
                </c:pt>
                <c:pt idx="3">
                  <c:v>6497</c:v>
                </c:pt>
                <c:pt idx="4">
                  <c:v>7911</c:v>
                </c:pt>
                <c:pt idx="5">
                  <c:v>12822</c:v>
                </c:pt>
                <c:pt idx="6">
                  <c:v>17983</c:v>
                </c:pt>
                <c:pt idx="7">
                  <c:v>15247</c:v>
                </c:pt>
                <c:pt idx="8">
                  <c:v>17475</c:v>
                </c:pt>
              </c:numCache>
            </c:numRef>
          </c:val>
          <c:smooth val="0"/>
          <c:extLst>
            <c:ext xmlns:c16="http://schemas.microsoft.com/office/drawing/2014/chart" uri="{C3380CC4-5D6E-409C-BE32-E72D297353CC}">
              <c16:uniqueId val="{00000001-94C6-4A69-88B7-CD4AC2D55414}"/>
            </c:ext>
          </c:extLst>
        </c:ser>
        <c:dLbls>
          <c:showLegendKey val="0"/>
          <c:showVal val="0"/>
          <c:showCatName val="0"/>
          <c:showSerName val="0"/>
          <c:showPercent val="0"/>
          <c:showBubbleSize val="0"/>
        </c:dLbls>
        <c:smooth val="0"/>
        <c:axId val="379456248"/>
        <c:axId val="379460168"/>
      </c:lineChart>
      <c:dateAx>
        <c:axId val="379456248"/>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9460168"/>
        <c:crosses val="autoZero"/>
        <c:auto val="1"/>
        <c:lblOffset val="100"/>
        <c:baseTimeUnit val="months"/>
      </c:dateAx>
      <c:valAx>
        <c:axId val="379460168"/>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945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Septiembre </a:t>
            </a:r>
            <a:r>
              <a:rPr lang="en-US">
                <a:solidFill>
                  <a:schemeClr val="accent5">
                    <a:lumMod val="50000"/>
                  </a:schemeClr>
                </a:solidFill>
              </a:rPr>
              <a:t>2020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Septiembre 2020</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939-4E93-B318-4C5F2423A293}"/>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939-4E93-B318-4C5F2423A293}"/>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939-4E93-B318-4C5F2423A293}"/>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939-4E93-B318-4C5F2423A293}"/>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939-4E93-B318-4C5F2423A293}"/>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0939-4E93-B318-4C5F2423A293}"/>
              </c:ext>
            </c:extLst>
          </c:dPt>
          <c:dLbls>
            <c:dLbl>
              <c:idx val="0"/>
              <c:layout>
                <c:manualLayout>
                  <c:x val="-1.3332456146795608E-2"/>
                  <c:y val="6.25454623143910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939-4E93-B318-4C5F2423A293}"/>
                </c:ext>
              </c:extLst>
            </c:dLbl>
            <c:dLbl>
              <c:idx val="1"/>
              <c:layout>
                <c:manualLayout>
                  <c:x val="-3.3154478560470102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939-4E93-B318-4C5F2423A293}"/>
                </c:ext>
              </c:extLst>
            </c:dLbl>
            <c:dLbl>
              <c:idx val="2"/>
              <c:layout>
                <c:manualLayout>
                  <c:x val="-6.238015216292167E-2"/>
                  <c:y val="3.870994016917405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939-4E93-B318-4C5F2423A293}"/>
                </c:ext>
              </c:extLst>
            </c:dLbl>
            <c:dLbl>
              <c:idx val="3"/>
              <c:layout>
                <c:manualLayout>
                  <c:x val="-7.9997575492031514E-2"/>
                  <c:y val="1.807309555673580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939-4E93-B318-4C5F2423A293}"/>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939-4E93-B318-4C5F2423A293}"/>
                </c:ext>
              </c:extLst>
            </c:dLbl>
            <c:dLbl>
              <c:idx val="5"/>
              <c:layout>
                <c:manualLayout>
                  <c:x val="8.728963385922224E-2"/>
                  <c:y val="-6.011357274788157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939-4E93-B318-4C5F2423A29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formatCode="General">
                  <c:v>459</c:v>
                </c:pt>
                <c:pt idx="1">
                  <c:v>836</c:v>
                </c:pt>
                <c:pt idx="2">
                  <c:v>1711</c:v>
                </c:pt>
                <c:pt idx="3">
                  <c:v>2452</c:v>
                </c:pt>
                <c:pt idx="4">
                  <c:v>2541</c:v>
                </c:pt>
                <c:pt idx="5">
                  <c:v>9476</c:v>
                </c:pt>
              </c:numCache>
            </c:numRef>
          </c:val>
          <c:extLst>
            <c:ext xmlns:c16="http://schemas.microsoft.com/office/drawing/2014/chart" uri="{C3380CC4-5D6E-409C-BE32-E72D297353CC}">
              <c16:uniqueId val="{0000000C-0939-4E93-B318-4C5F2423A293}"/>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a:solidFill>
                  <a:schemeClr val="accent5">
                    <a:lumMod val="50000"/>
                  </a:schemeClr>
                </a:solidFill>
              </a:rPr>
              <a:t> Septiembre 2020</a:t>
            </a:r>
          </a:p>
        </c:rich>
      </c:tx>
      <c:layout>
        <c:manualLayout>
          <c:xMode val="edge"/>
          <c:yMode val="edge"/>
          <c:x val="0.10666047045214606"/>
          <c:y val="2.825605885269832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plotArea>
      <c:layout/>
      <c:doughnutChart>
        <c:varyColors val="1"/>
        <c:ser>
          <c:idx val="0"/>
          <c:order val="0"/>
          <c:tx>
            <c:strRef>
              <c:f>CONTRATOS_3!$A$3</c:f>
              <c:strCache>
                <c:ptCount val="1"/>
                <c:pt idx="0">
                  <c:v>Septiembre 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4A4-483D-BA61-CD814FD2DB8F}"/>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4A4-483D-BA61-CD814FD2DB8F}"/>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4A4-483D-BA61-CD814FD2DB8F}"/>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4A4-483D-BA61-CD814FD2DB8F}"/>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74A4-483D-BA61-CD814FD2DB8F}"/>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74A4-483D-BA61-CD814FD2DB8F}"/>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A4-483D-BA61-CD814FD2DB8F}"/>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4A4-483D-BA61-CD814FD2DB8F}"/>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4A4-483D-BA61-CD814FD2DB8F}"/>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formatCode="General">
                  <c:v>635</c:v>
                </c:pt>
                <c:pt idx="1">
                  <c:v>4478</c:v>
                </c:pt>
                <c:pt idx="2">
                  <c:v>9330</c:v>
                </c:pt>
                <c:pt idx="3">
                  <c:v>2387</c:v>
                </c:pt>
                <c:pt idx="4" formatCode="General">
                  <c:v>621</c:v>
                </c:pt>
                <c:pt idx="5" formatCode="General">
                  <c:v>24</c:v>
                </c:pt>
              </c:numCache>
            </c:numRef>
          </c:val>
          <c:extLst>
            <c:ext xmlns:c16="http://schemas.microsoft.com/office/drawing/2014/chart" uri="{C3380CC4-5D6E-409C-BE32-E72D297353CC}">
              <c16:uniqueId val="{0000000C-74A4-483D-BA61-CD814FD2DB8F}"/>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septiembre</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2020</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CONTRATOS_4!$A$3</c:f>
              <c:strCache>
                <c:ptCount val="1"/>
                <c:pt idx="0">
                  <c:v>Septiembre 2020</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D52D-4B7B-AA45-67520B3F4491}"/>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D52D-4B7B-AA45-67520B3F4491}"/>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D52D-4B7B-AA45-67520B3F4491}"/>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D52D-4B7B-AA45-67520B3F4491}"/>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D52D-4B7B-AA45-67520B3F4491}"/>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D52D-4B7B-AA45-67520B3F4491}"/>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D52D-4B7B-AA45-67520B3F4491}"/>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D52D-4B7B-AA45-67520B3F4491}"/>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D52D-4B7B-AA45-67520B3F4491}"/>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D52D-4B7B-AA45-67520B3F4491}"/>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2D-4B7B-AA45-67520B3F4491}"/>
                </c:ext>
              </c:extLst>
            </c:dLbl>
            <c:dLbl>
              <c:idx val="1"/>
              <c:layout>
                <c:manualLayout>
                  <c:x val="3.0500564195552467E-3"/>
                  <c:y val="-2.580454965427075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2D-4B7B-AA45-67520B3F4491}"/>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2D-4B7B-AA45-67520B3F4491}"/>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2D-4B7B-AA45-67520B3F4491}"/>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2D-4B7B-AA45-67520B3F4491}"/>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52D-4B7B-AA45-67520B3F4491}"/>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52D-4B7B-AA45-67520B3F4491}"/>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D52D-4B7B-AA45-67520B3F4491}"/>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52D-4B7B-AA45-67520B3F4491}"/>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52D-4B7B-AA45-67520B3F4491}"/>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1</c:v>
                </c:pt>
                <c:pt idx="1">
                  <c:v>37</c:v>
                </c:pt>
                <c:pt idx="2">
                  <c:v>2006</c:v>
                </c:pt>
                <c:pt idx="3">
                  <c:v>1312</c:v>
                </c:pt>
                <c:pt idx="4">
                  <c:v>1674</c:v>
                </c:pt>
                <c:pt idx="5">
                  <c:v>4999</c:v>
                </c:pt>
                <c:pt idx="6">
                  <c:v>80</c:v>
                </c:pt>
                <c:pt idx="7">
                  <c:v>1624</c:v>
                </c:pt>
                <c:pt idx="8">
                  <c:v>749</c:v>
                </c:pt>
                <c:pt idx="9">
                  <c:v>4993</c:v>
                </c:pt>
              </c:numCache>
            </c:numRef>
          </c:val>
          <c:extLst>
            <c:ext xmlns:c16="http://schemas.microsoft.com/office/drawing/2014/chart" uri="{C3380CC4-5D6E-409C-BE32-E72D297353CC}">
              <c16:uniqueId val="{00000014-D52D-4B7B-AA45-67520B3F4491}"/>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2020M09</c:v>
                </c:pt>
                <c:pt idx="1">
                  <c:v>    2020M08</c:v>
                </c:pt>
                <c:pt idx="2">
                  <c:v>    2020M07</c:v>
                </c:pt>
                <c:pt idx="3">
                  <c:v>    2020M06</c:v>
                </c:pt>
                <c:pt idx="4">
                  <c:v>    2020M05</c:v>
                </c:pt>
                <c:pt idx="5">
                  <c:v>    2020M04</c:v>
                </c:pt>
                <c:pt idx="6">
                  <c:v>    2020M03</c:v>
                </c:pt>
                <c:pt idx="7">
                  <c:v>    2020M02</c:v>
                </c:pt>
                <c:pt idx="8">
                  <c:v>    2020M01</c:v>
                </c:pt>
                <c:pt idx="9">
                  <c:v>    2019M12</c:v>
                </c:pt>
                <c:pt idx="10">
                  <c:v>    2019M11</c:v>
                </c:pt>
                <c:pt idx="11">
                  <c:v>    2019M10</c:v>
                </c:pt>
                <c:pt idx="12">
                  <c:v>    2019M09</c:v>
                </c:pt>
              </c:strCache>
            </c:strRef>
          </c:cat>
          <c:val>
            <c:numRef>
              <c:f>IPC_2!$B$5:$B$17</c:f>
              <c:numCache>
                <c:formatCode>#,##0.000</c:formatCode>
                <c:ptCount val="13"/>
                <c:pt idx="0">
                  <c:v>104.041</c:v>
                </c:pt>
                <c:pt idx="1">
                  <c:v>104.095</c:v>
                </c:pt>
                <c:pt idx="2">
                  <c:v>104.137</c:v>
                </c:pt>
                <c:pt idx="3">
                  <c:v>104.94</c:v>
                </c:pt>
                <c:pt idx="4">
                  <c:v>104.35299999999999</c:v>
                </c:pt>
                <c:pt idx="5">
                  <c:v>104.29600000000001</c:v>
                </c:pt>
                <c:pt idx="6">
                  <c:v>104.172</c:v>
                </c:pt>
                <c:pt idx="7">
                  <c:v>104.32599999999999</c:v>
                </c:pt>
                <c:pt idx="8">
                  <c:v>104.327</c:v>
                </c:pt>
                <c:pt idx="9">
                  <c:v>105.087</c:v>
                </c:pt>
                <c:pt idx="10">
                  <c:v>104.90900000000001</c:v>
                </c:pt>
                <c:pt idx="11">
                  <c:v>104.681</c:v>
                </c:pt>
                <c:pt idx="12">
                  <c:v>103.861</c:v>
                </c:pt>
              </c:numCache>
            </c:numRef>
          </c:val>
          <c:extLst>
            <c:ext xmlns:c16="http://schemas.microsoft.com/office/drawing/2014/chart" uri="{C3380CC4-5D6E-409C-BE32-E72D297353CC}">
              <c16:uniqueId val="{00000000-82A7-4AB4-A609-8ADB2677AD2A}"/>
            </c:ext>
          </c:extLst>
        </c:ser>
        <c:dLbls>
          <c:showLegendKey val="0"/>
          <c:showVal val="0"/>
          <c:showCatName val="0"/>
          <c:showSerName val="0"/>
          <c:showPercent val="0"/>
          <c:showBubbleSize val="0"/>
        </c:dLbls>
        <c:gapWidth val="182"/>
        <c:axId val="379457816"/>
        <c:axId val="379455072"/>
      </c:barChart>
      <c:catAx>
        <c:axId val="379457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9455072"/>
        <c:crosses val="autoZero"/>
        <c:auto val="1"/>
        <c:lblAlgn val="ctr"/>
        <c:lblOffset val="100"/>
        <c:noMultiLvlLbl val="0"/>
      </c:catAx>
      <c:valAx>
        <c:axId val="379455072"/>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94578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endParaRPr lang="es-ES"/>
        </a:p>
      </c:tx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REF!$K$4</c:f>
              <c:strCache>
                <c:ptCount val="1"/>
                <c:pt idx="0">
                  <c:v>2019</c:v>
                </c:pt>
              </c:strCache>
            </c:strRef>
          </c:tx>
          <c:spPr>
            <a:ln w="22225" cap="rnd" cmpd="sng" algn="ctr">
              <a:solidFill>
                <a:schemeClr val="accent1"/>
              </a:solidFill>
              <a:round/>
            </a:ln>
            <a:effectLst/>
          </c:spPr>
          <c:marker>
            <c:symbol val="none"/>
          </c:marker>
          <c:dLbls>
            <c:dLbl>
              <c:idx val="0"/>
              <c:layout>
                <c:manualLayout>
                  <c:x val="-5.4665686674057606E-2"/>
                  <c:y val="-9.3253349932523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4F-422A-99D6-A3F2E07195A6}"/>
                </c:ext>
              </c:extLst>
            </c:dLbl>
            <c:dLbl>
              <c:idx val="1"/>
              <c:delete val="1"/>
              <c:extLst>
                <c:ext xmlns:c15="http://schemas.microsoft.com/office/drawing/2012/chart" uri="{CE6537A1-D6FC-4f65-9D91-7224C49458BB}"/>
                <c:ext xmlns:c16="http://schemas.microsoft.com/office/drawing/2014/chart" uri="{C3380CC4-5D6E-409C-BE32-E72D297353CC}">
                  <c16:uniqueId val="{00000001-FD4F-422A-99D6-A3F2E07195A6}"/>
                </c:ext>
              </c:extLst>
            </c:dLbl>
            <c:dLbl>
              <c:idx val="2"/>
              <c:layout>
                <c:manualLayout>
                  <c:x val="-7.9779511602184508E-2"/>
                  <c:y val="-5.8715732567457053E-2"/>
                </c:manualLayout>
              </c:layout>
              <c:spPr>
                <a:noFill/>
                <a:ln>
                  <a:noFill/>
                </a:ln>
                <a:effectLst/>
              </c:spPr>
              <c:txPr>
                <a:bodyPr rot="0" spcFirstLastPara="1" vertOverflow="ellipsis" vert="horz" wrap="square" lIns="38100" tIns="19050" rIns="38100" bIns="19050" anchor="ctr" anchorCtr="0">
                  <a:noAutofit/>
                </a:bodyPr>
                <a:lstStyle/>
                <a:p>
                  <a:pPr algn="ctr" rtl="0">
                    <a:defRPr lang="en-US" sz="900" b="0" i="0" u="none" strike="noStrike" kern="1200" baseline="0">
                      <a:solidFill>
                        <a:schemeClr val="tx2">
                          <a:lumMod val="20000"/>
                          <a:lumOff val="80000"/>
                        </a:schemeClr>
                      </a:solidFill>
                      <a:latin typeface="+mn-lt"/>
                      <a:ea typeface="+mn-ea"/>
                      <a:cs typeface="+mn-cs"/>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manualLayout>
                      <c:w val="0.13054177602799646"/>
                      <c:h val="8.3264071157771929E-2"/>
                    </c:manualLayout>
                  </c15:layout>
                </c:ext>
                <c:ext xmlns:c16="http://schemas.microsoft.com/office/drawing/2014/chart" uri="{C3380CC4-5D6E-409C-BE32-E72D297353CC}">
                  <c16:uniqueId val="{00000002-FD4F-422A-99D6-A3F2E07195A6}"/>
                </c:ext>
              </c:extLst>
            </c:dLbl>
            <c:dLbl>
              <c:idx val="3"/>
              <c:delete val="1"/>
              <c:extLst>
                <c:ext xmlns:c15="http://schemas.microsoft.com/office/drawing/2012/chart" uri="{CE6537A1-D6FC-4f65-9D91-7224C49458BB}"/>
                <c:ext xmlns:c16="http://schemas.microsoft.com/office/drawing/2014/chart" uri="{C3380CC4-5D6E-409C-BE32-E72D297353CC}">
                  <c16:uniqueId val="{00000003-FD4F-422A-99D6-A3F2E07195A6}"/>
                </c:ext>
              </c:extLst>
            </c:dLbl>
            <c:dLbl>
              <c:idx val="4"/>
              <c:layout>
                <c:manualLayout>
                  <c:x val="-5.5496045426495035E-2"/>
                  <c:y val="-4.266591583539869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4F-422A-99D6-A3F2E07195A6}"/>
                </c:ext>
              </c:extLst>
            </c:dLbl>
            <c:dLbl>
              <c:idx val="5"/>
              <c:delete val="1"/>
              <c:extLst>
                <c:ext xmlns:c15="http://schemas.microsoft.com/office/drawing/2012/chart" uri="{CE6537A1-D6FC-4f65-9D91-7224C49458BB}"/>
                <c:ext xmlns:c16="http://schemas.microsoft.com/office/drawing/2014/chart" uri="{C3380CC4-5D6E-409C-BE32-E72D297353CC}">
                  <c16:uniqueId val="{00000005-FD4F-422A-99D6-A3F2E07195A6}"/>
                </c:ext>
              </c:extLst>
            </c:dLbl>
            <c:dLbl>
              <c:idx val="6"/>
              <c:layout>
                <c:manualLayout>
                  <c:x val="-6.1285922035437146E-2"/>
                  <c:y val="-3.0418246903020616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4F-422A-99D6-A3F2E07195A6}"/>
                </c:ext>
              </c:extLst>
            </c:dLbl>
            <c:dLbl>
              <c:idx val="7"/>
              <c:layout>
                <c:manualLayout>
                  <c:x val="-5.6908356175763168E-2"/>
                  <c:y val="-5.4076883383147756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rgbClr val="4F81BD"/>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4F-422A-99D6-A3F2E07195A6}"/>
                </c:ext>
              </c:extLst>
            </c:dLbl>
            <c:dLbl>
              <c:idx val="8"/>
              <c:delete val="1"/>
              <c:extLst>
                <c:ext xmlns:c15="http://schemas.microsoft.com/office/drawing/2012/chart" uri="{CE6537A1-D6FC-4f65-9D91-7224C49458BB}"/>
                <c:ext xmlns:c16="http://schemas.microsoft.com/office/drawing/2014/chart" uri="{C3380CC4-5D6E-409C-BE32-E72D297353CC}">
                  <c16:uniqueId val="{00000008-FD4F-422A-99D6-A3F2E07195A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D4F-422A-99D6-A3F2E07195A6}"/>
                </c:ext>
              </c:extLst>
            </c:dLbl>
            <c:dLbl>
              <c:idx val="10"/>
              <c:layout>
                <c:manualLayout>
                  <c:x val="-6.5781151170145574E-2"/>
                  <c:y val="-5.28052805280527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D4F-422A-99D6-A3F2E07195A6}"/>
                </c:ext>
              </c:extLst>
            </c:dLbl>
            <c:dLbl>
              <c:idx val="11"/>
              <c:delete val="1"/>
              <c:extLst>
                <c:ext xmlns:c15="http://schemas.microsoft.com/office/drawing/2012/chart" uri="{CE6537A1-D6FC-4f65-9D91-7224C49458BB}"/>
                <c:ext xmlns:c16="http://schemas.microsoft.com/office/drawing/2014/chart" uri="{C3380CC4-5D6E-409C-BE32-E72D297353CC}">
                  <c16:uniqueId val="{0000000B-FD4F-422A-99D6-A3F2E07195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REF!$K$5:$K$16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FD4F-422A-99D6-A3F2E07195A6}"/>
            </c:ext>
          </c:extLst>
        </c:ser>
        <c:ser>
          <c:idx val="1"/>
          <c:order val="1"/>
          <c:tx>
            <c:strRef>
              <c:f>REF!$L$4</c:f>
              <c:strCache>
                <c:ptCount val="1"/>
                <c:pt idx="0">
                  <c:v>2020</c:v>
                </c:pt>
              </c:strCache>
            </c:strRef>
          </c:tx>
          <c:spPr>
            <a:ln w="22225" cap="rnd" cmpd="sng" algn="ctr">
              <a:solidFill>
                <a:schemeClr val="accent6"/>
              </a:solidFill>
              <a:round/>
            </a:ln>
            <a:effectLst/>
          </c:spPr>
          <c:marker>
            <c:symbol val="none"/>
          </c:marker>
          <c:dLbls>
            <c:dLbl>
              <c:idx val="0"/>
              <c:layout>
                <c:manualLayout>
                  <c:x val="-5.3004486215557256E-2"/>
                  <c:y val="3.240727557627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4F-422A-99D6-A3F2E07195A6}"/>
                </c:ext>
              </c:extLst>
            </c:dLbl>
            <c:dLbl>
              <c:idx val="1"/>
              <c:delete val="1"/>
              <c:extLst>
                <c:ext xmlns:c15="http://schemas.microsoft.com/office/drawing/2012/chart" uri="{CE6537A1-D6FC-4f65-9D91-7224C49458BB}"/>
                <c:ext xmlns:c16="http://schemas.microsoft.com/office/drawing/2014/chart" uri="{C3380CC4-5D6E-409C-BE32-E72D297353CC}">
                  <c16:uniqueId val="{0000000E-FD4F-422A-99D6-A3F2E07195A6}"/>
                </c:ext>
              </c:extLst>
            </c:dLbl>
            <c:dLbl>
              <c:idx val="2"/>
              <c:layout>
                <c:manualLayout>
                  <c:x val="-4.4897906212359263E-2"/>
                  <c:y val="5.555548163155692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4F-422A-99D6-A3F2E07195A6}"/>
                </c:ext>
              </c:extLst>
            </c:dLbl>
            <c:dLbl>
              <c:idx val="3"/>
              <c:delete val="1"/>
              <c:extLst>
                <c:ext xmlns:c15="http://schemas.microsoft.com/office/drawing/2012/chart" uri="{CE6537A1-D6FC-4f65-9D91-7224C49458BB}"/>
                <c:ext xmlns:c16="http://schemas.microsoft.com/office/drawing/2014/chart" uri="{C3380CC4-5D6E-409C-BE32-E72D297353CC}">
                  <c16:uniqueId val="{00000010-FD4F-422A-99D6-A3F2E07195A6}"/>
                </c:ext>
              </c:extLst>
            </c:dLbl>
            <c:dLbl>
              <c:idx val="4"/>
              <c:layout>
                <c:manualLayout>
                  <c:x val="-5.3742606251049152E-2"/>
                  <c:y val="6.798092299552933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D4F-422A-99D6-A3F2E07195A6}"/>
                </c:ext>
              </c:extLst>
            </c:dLbl>
            <c:dLbl>
              <c:idx val="5"/>
              <c:delete val="1"/>
              <c:extLst>
                <c:ext xmlns:c15="http://schemas.microsoft.com/office/drawing/2012/chart" uri="{CE6537A1-D6FC-4f65-9D91-7224C49458BB}"/>
                <c:ext xmlns:c16="http://schemas.microsoft.com/office/drawing/2014/chart" uri="{C3380CC4-5D6E-409C-BE32-E72D297353CC}">
                  <c16:uniqueId val="{00000012-FD4F-422A-99D6-A3F2E07195A6}"/>
                </c:ext>
              </c:extLst>
            </c:dLbl>
            <c:dLbl>
              <c:idx val="6"/>
              <c:layout>
                <c:manualLayout>
                  <c:x val="-5.3989978935980447E-2"/>
                  <c:y val="9.125474070906171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D4F-422A-99D6-A3F2E07195A6}"/>
                </c:ext>
              </c:extLst>
            </c:dLbl>
            <c:dLbl>
              <c:idx val="7"/>
              <c:spPr>
                <a:noFill/>
                <a:ln>
                  <a:noFill/>
                </a:ln>
                <a:effectLst/>
              </c:spPr>
              <c:txPr>
                <a:bodyPr rot="0" spcFirstLastPara="1" vertOverflow="ellipsis" vert="horz" wrap="square" lIns="38100" tIns="19050" rIns="38100" bIns="19050" anchor="ctr" anchorCtr="0">
                  <a:spAutoFit/>
                </a:bodyPr>
                <a:lstStyle/>
                <a:p>
                  <a:pPr algn="ctr" rtl="0">
                    <a:defRPr lang="es-E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6="http://schemas.microsoft.com/office/drawing/2014/chart" uri="{C3380CC4-5D6E-409C-BE32-E72D297353CC}">
                  <c16:uniqueId val="{00000014-FD4F-422A-99D6-A3F2E07195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REF!$L$5:$L$16</c:f>
              <c:numCache>
                <c:formatCode>#,##0.00</c:formatCode>
                <c:ptCount val="12"/>
                <c:pt idx="0">
                  <c:v>73541272.079999998</c:v>
                </c:pt>
                <c:pt idx="1">
                  <c:v>314223210.56</c:v>
                </c:pt>
                <c:pt idx="2">
                  <c:v>400629727.95999998</c:v>
                </c:pt>
                <c:pt idx="3">
                  <c:v>472976005.30000001</c:v>
                </c:pt>
                <c:pt idx="4">
                  <c:v>520535204.63999999</c:v>
                </c:pt>
                <c:pt idx="5">
                  <c:v>650606038.41999996</c:v>
                </c:pt>
                <c:pt idx="6">
                  <c:v>776230884.00999999</c:v>
                </c:pt>
                <c:pt idx="7">
                  <c:v>843091703.91999996</c:v>
                </c:pt>
              </c:numCache>
            </c:numRef>
          </c:val>
          <c:smooth val="0"/>
          <c:extLst>
            <c:ext xmlns:c16="http://schemas.microsoft.com/office/drawing/2014/chart" uri="{C3380CC4-5D6E-409C-BE32-E72D297353CC}">
              <c16:uniqueId val="{00000015-FD4F-422A-99D6-A3F2E07195A6}"/>
            </c:ext>
          </c:extLst>
        </c:ser>
        <c:dLbls>
          <c:showLegendKey val="0"/>
          <c:showVal val="0"/>
          <c:showCatName val="0"/>
          <c:showSerName val="0"/>
          <c:showPercent val="0"/>
          <c:showBubbleSize val="0"/>
        </c:dLbls>
        <c:dropLines>
          <c:spPr>
            <a:ln w="9525" cap="flat" cmpd="sng" algn="ctr">
              <a:solidFill>
                <a:schemeClr val="accent6">
                  <a:alpha val="33000"/>
                </a:schemeClr>
              </a:solidFill>
              <a:round/>
            </a:ln>
            <a:effectLst/>
          </c:spPr>
        </c:dropLines>
        <c:smooth val="0"/>
        <c:axId val="379459776"/>
        <c:axId val="379457032"/>
      </c:lineChart>
      <c:catAx>
        <c:axId val="37945977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79457032"/>
        <c:crosses val="autoZero"/>
        <c:auto val="1"/>
        <c:lblAlgn val="ctr"/>
        <c:lblOffset val="100"/>
        <c:noMultiLvlLbl val="0"/>
      </c:catAx>
      <c:valAx>
        <c:axId val="379457032"/>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79459776"/>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C5A0-42F5-B37D-8EB1EBBA8680}"/>
            </c:ext>
          </c:extLst>
        </c:ser>
        <c:dLbls>
          <c:showLegendKey val="0"/>
          <c:showVal val="0"/>
          <c:showCatName val="0"/>
          <c:showSerName val="0"/>
          <c:showPercent val="0"/>
          <c:showBubbleSize val="0"/>
        </c:dLbls>
        <c:axId val="379458600"/>
        <c:axId val="379460952"/>
      </c:scatterChart>
      <c:valAx>
        <c:axId val="379458600"/>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79460952"/>
        <c:crosses val="autoZero"/>
        <c:crossBetween val="midCat"/>
      </c:valAx>
      <c:valAx>
        <c:axId val="379460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7945860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PIB!$T$23:$T$36</c:f>
              <c:numCache>
                <c:formatCode>General</c:formatCode>
                <c:ptCount val="14"/>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numCache>
            </c:numRef>
          </c:cat>
          <c:val>
            <c:numRef>
              <c:f>PIB!$V$23:$V$36</c:f>
              <c:numCache>
                <c:formatCode>General</c:formatCode>
                <c:ptCount val="14"/>
                <c:pt idx="0">
                  <c:v>-36.229999999999997</c:v>
                </c:pt>
                <c:pt idx="1">
                  <c:v>1.75</c:v>
                </c:pt>
                <c:pt idx="2">
                  <c:v>2.93</c:v>
                </c:pt>
                <c:pt idx="3">
                  <c:v>3.68</c:v>
                </c:pt>
                <c:pt idx="4">
                  <c:v>2.88</c:v>
                </c:pt>
                <c:pt idx="5">
                  <c:v>2.63</c:v>
                </c:pt>
                <c:pt idx="6">
                  <c:v>0.67</c:v>
                </c:pt>
                <c:pt idx="7">
                  <c:v>-1.04</c:v>
                </c:pt>
                <c:pt idx="8">
                  <c:v>-2.87</c:v>
                </c:pt>
                <c:pt idx="9">
                  <c:v>-0.69</c:v>
                </c:pt>
                <c:pt idx="10">
                  <c:v>0.95</c:v>
                </c:pt>
                <c:pt idx="11">
                  <c:v>-6.11</c:v>
                </c:pt>
                <c:pt idx="12">
                  <c:v>1.88</c:v>
                </c:pt>
                <c:pt idx="13">
                  <c:v>2.2200000000000002</c:v>
                </c:pt>
              </c:numCache>
            </c:numRef>
          </c:val>
          <c:extLst>
            <c:ext xmlns:c16="http://schemas.microsoft.com/office/drawing/2014/chart" uri="{C3380CC4-5D6E-409C-BE32-E72D297353CC}">
              <c16:uniqueId val="{00000000-5921-443D-B9C4-6953BF4C2BEF}"/>
            </c:ext>
          </c:extLst>
        </c:ser>
        <c:dLbls>
          <c:showLegendKey val="0"/>
          <c:showVal val="0"/>
          <c:showCatName val="0"/>
          <c:showSerName val="0"/>
          <c:showPercent val="0"/>
          <c:showBubbleSize val="0"/>
        </c:dLbls>
        <c:gapWidth val="100"/>
        <c:overlap val="-24"/>
        <c:axId val="379455464"/>
        <c:axId val="379458208"/>
      </c:barChart>
      <c:catAx>
        <c:axId val="379455464"/>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9458208"/>
        <c:crosses val="autoZero"/>
        <c:auto val="1"/>
        <c:lblAlgn val="ctr"/>
        <c:lblOffset val="100"/>
        <c:noMultiLvlLbl val="0"/>
      </c:catAx>
      <c:valAx>
        <c:axId val="379458208"/>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945546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2C9-4043-A73D-E0B5B88FB3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2C9-4043-A73D-E0B5B88FB3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2C9-4043-A73D-E0B5B88FB3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2C9-4043-A73D-E0B5B88FB3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2C9-4043-A73D-E0B5B88FB3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2C9-4043-A73D-E0B5B88FB3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2C9-4043-A73D-E0B5B88FB3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2C9-4043-A73D-E0B5B88FB3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2C9-4043-A73D-E0B5B88FB3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2C9-4043-A73D-E0B5B88FB3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2C9-4043-A73D-E0B5B88FB3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2C9-4043-A73D-E0B5B88FB3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2C9-4043-A73D-E0B5B88FB3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2C9-4043-A73D-E0B5B88FB3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2C9-4043-A73D-E0B5B88FB3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2C9-4043-A73D-E0B5B88FB3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2C9-4043-A73D-E0B5B88FB3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2C9-4043-A73D-E0B5B88FB3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2C9-4043-A73D-E0B5B88FB3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2C9-4043-A73D-E0B5B88FB3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2C9-4043-A73D-E0B5B88FB3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2C9-4043-A73D-E0B5B88FB3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2C9-4043-A73D-E0B5B88FB3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2C9-4043-A73D-E0B5B88FB3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2C9-4043-A73D-E0B5B88FB3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2C9-4043-A73D-E0B5B88FB3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2C9-4043-A73D-E0B5B88FB3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2C9-4043-A73D-E0B5B88FB3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2C9-4043-A73D-E0B5B88FB3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2C9-4043-A73D-E0B5B88FB3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2C9-4043-A73D-E0B5B88FB3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2C9-4043-A73D-E0B5B88FB3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2C9-4043-A73D-E0B5B88FB3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2C9-4043-A73D-E0B5B88FB3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2C9-4043-A73D-E0B5B88FB3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2C9-4043-A73D-E0B5B88FB3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2C9-4043-A73D-E0B5B88FB3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2C9-4043-A73D-E0B5B88FB3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17499</c:v>
                </c:pt>
                <c:pt idx="1">
                  <c:v>1984</c:v>
                </c:pt>
                <c:pt idx="2">
                  <c:v>2873</c:v>
                </c:pt>
                <c:pt idx="3">
                  <c:v>28774</c:v>
                </c:pt>
                <c:pt idx="4">
                  <c:v>1592</c:v>
                </c:pt>
                <c:pt idx="5">
                  <c:v>10351</c:v>
                </c:pt>
                <c:pt idx="6">
                  <c:v>949</c:v>
                </c:pt>
                <c:pt idx="7">
                  <c:v>1504</c:v>
                </c:pt>
                <c:pt idx="8">
                  <c:v>18530</c:v>
                </c:pt>
                <c:pt idx="9">
                  <c:v>1881</c:v>
                </c:pt>
                <c:pt idx="10">
                  <c:v>7786</c:v>
                </c:pt>
                <c:pt idx="11">
                  <c:v>7285</c:v>
                </c:pt>
                <c:pt idx="12">
                  <c:v>7319</c:v>
                </c:pt>
                <c:pt idx="13">
                  <c:v>55802</c:v>
                </c:pt>
                <c:pt idx="14">
                  <c:v>3257</c:v>
                </c:pt>
                <c:pt idx="15">
                  <c:v>14484</c:v>
                </c:pt>
                <c:pt idx="16">
                  <c:v>8796</c:v>
                </c:pt>
                <c:pt idx="17">
                  <c:v>12827</c:v>
                </c:pt>
                <c:pt idx="18">
                  <c:v>6776</c:v>
                </c:pt>
                <c:pt idx="19">
                  <c:v>1686</c:v>
                </c:pt>
                <c:pt idx="20">
                  <c:v>7823</c:v>
                </c:pt>
                <c:pt idx="21">
                  <c:v>69462</c:v>
                </c:pt>
                <c:pt idx="22">
                  <c:v>5295</c:v>
                </c:pt>
                <c:pt idx="23">
                  <c:v>3444</c:v>
                </c:pt>
                <c:pt idx="24">
                  <c:v>3233</c:v>
                </c:pt>
                <c:pt idx="25">
                  <c:v>1525</c:v>
                </c:pt>
                <c:pt idx="26">
                  <c:v>8361</c:v>
                </c:pt>
                <c:pt idx="27" formatCode="General">
                  <c:v>922</c:v>
                </c:pt>
                <c:pt idx="28">
                  <c:v>4321</c:v>
                </c:pt>
                <c:pt idx="29">
                  <c:v>3085</c:v>
                </c:pt>
                <c:pt idx="30" formatCode="General">
                  <c:v>610</c:v>
                </c:pt>
              </c:numCache>
            </c:numRef>
          </c:val>
          <c:extLst>
            <c:ext xmlns:c16="http://schemas.microsoft.com/office/drawing/2014/chart" uri="{C3380CC4-5D6E-409C-BE32-E72D297353CC}">
              <c16:uniqueId val="{0000003E-12C9-4043-A73D-E0B5B88FB3F5}"/>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-1.4087301587301588</c:v>
                </c:pt>
                <c:pt idx="1">
                  <c:v>-2.5641025641025639</c:v>
                </c:pt>
                <c:pt idx="2">
                  <c:v>0.68356118706235414</c:v>
                </c:pt>
                <c:pt idx="3">
                  <c:v>0.20080321285140559</c:v>
                </c:pt>
                <c:pt idx="4">
                  <c:v>0.85767890645939426</c:v>
                </c:pt>
                <c:pt idx="5">
                  <c:v>-0.92816787732041961</c:v>
                </c:pt>
                <c:pt idx="6">
                  <c:v>8.0436833882469402E-2</c:v>
                </c:pt>
                <c:pt idx="7">
                  <c:v>-0.15910898965791567</c:v>
                </c:pt>
                <c:pt idx="8">
                  <c:v>-0.77917771883289122</c:v>
                </c:pt>
                <c:pt idx="9">
                  <c:v>1.2519260400616332</c:v>
                </c:pt>
                <c:pt idx="10">
                  <c:v>2.2241992882562275E-2</c:v>
                </c:pt>
                <c:pt idx="11">
                  <c:v>0.50052687038988408</c:v>
                </c:pt>
                <c:pt idx="12">
                  <c:v>2.1297813234560867</c:v>
                </c:pt>
                <c:pt idx="13">
                  <c:v>3.5771489588894818</c:v>
                </c:pt>
                <c:pt idx="14">
                  <c:v>-0.75646779968732669</c:v>
                </c:pt>
                <c:pt idx="15">
                  <c:v>-13.03780964797914</c:v>
                </c:pt>
                <c:pt idx="16">
                  <c:v>1.4490139490139491</c:v>
                </c:pt>
                <c:pt idx="17">
                  <c:v>0.13793103448275862</c:v>
                </c:pt>
                <c:pt idx="18">
                  <c:v>0.3456116416552979</c:v>
                </c:pt>
                <c:pt idx="19">
                  <c:v>0.30737704918032788</c:v>
                </c:pt>
                <c:pt idx="20">
                  <c:v>0</c:v>
                </c:pt>
              </c:numCache>
            </c:numRef>
          </c:val>
          <c:extLst>
            <c:ext xmlns:c16="http://schemas.microsoft.com/office/drawing/2014/chart" uri="{C3380CC4-5D6E-409C-BE32-E72D297353CC}">
              <c16:uniqueId val="{00000000-2F5E-4CEB-812C-87E768FAD8BC}"/>
            </c:ext>
          </c:extLst>
        </c:ser>
        <c:dLbls>
          <c:showLegendKey val="0"/>
          <c:showVal val="0"/>
          <c:showCatName val="0"/>
          <c:showSerName val="0"/>
          <c:showPercent val="0"/>
          <c:showBubbleSize val="0"/>
        </c:dLbls>
        <c:gapWidth val="100"/>
        <c:overlap val="-24"/>
        <c:axId val="380699856"/>
        <c:axId val="38069711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2F5E-4CEB-812C-87E768FAD8BC}"/>
                  </c:ext>
                </c:extLst>
              </c15:ser>
            </c15:filteredBarSeries>
          </c:ext>
        </c:extLst>
      </c:barChart>
      <c:catAx>
        <c:axId val="380699856"/>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380697112"/>
        <c:crosses val="autoZero"/>
        <c:auto val="1"/>
        <c:lblAlgn val="ctr"/>
        <c:lblOffset val="100"/>
        <c:noMultiLvlLbl val="0"/>
      </c:catAx>
      <c:valAx>
        <c:axId val="38069711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3806998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Agosto 20/19</a:t>
            </a:r>
            <a:endParaRPr lang="es-ES"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TURISMO_2!$E$3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TURISMO_2!$E$11</c:f>
              <c:numCache>
                <c:formatCode>#,##0_);\(#,##0\)</c:formatCode>
                <c:ptCount val="1"/>
                <c:pt idx="0">
                  <c:v>4263597</c:v>
                </c:pt>
              </c:numCache>
            </c:numRef>
          </c:val>
          <c:extLst>
            <c:ext xmlns:c16="http://schemas.microsoft.com/office/drawing/2014/chart" uri="{C3380CC4-5D6E-409C-BE32-E72D297353CC}">
              <c16:uniqueId val="{00000000-E2A3-4460-9BD2-FC4E812AB625}"/>
            </c:ext>
          </c:extLst>
        </c:ser>
        <c:ser>
          <c:idx val="1"/>
          <c:order val="1"/>
          <c:tx>
            <c:strRef>
              <c:f>TURISMO_2!$F$3</c:f>
              <c:strCache>
                <c:ptCount val="1"/>
                <c:pt idx="0">
                  <c:v>2020</c:v>
                </c:pt>
              </c:strCache>
            </c:strRef>
          </c:tx>
          <c:spPr>
            <a:noFill/>
            <a:ln w="25400" cap="flat" cmpd="sng" algn="ctr">
              <a:solidFill>
                <a:schemeClr val="accent6">
                  <a:lumMod val="75000"/>
                </a:schemeClr>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TURISMO_2!$F$11</c:f>
              <c:numCache>
                <c:formatCode>#,##0_);\(#,##0\)</c:formatCode>
                <c:ptCount val="1"/>
                <c:pt idx="0">
                  <c:v>806665</c:v>
                </c:pt>
              </c:numCache>
            </c:numRef>
          </c:val>
          <c:extLst>
            <c:ext xmlns:c16="http://schemas.microsoft.com/office/drawing/2014/chart" uri="{C3380CC4-5D6E-409C-BE32-E72D297353CC}">
              <c16:uniqueId val="{00000001-E2A3-4460-9BD2-FC4E812AB625}"/>
            </c:ext>
          </c:extLst>
        </c:ser>
        <c:dLbls>
          <c:dLblPos val="inEnd"/>
          <c:showLegendKey val="0"/>
          <c:showVal val="1"/>
          <c:showCatName val="0"/>
          <c:showSerName val="0"/>
          <c:showPercent val="0"/>
          <c:showBubbleSize val="0"/>
        </c:dLbls>
        <c:gapWidth val="164"/>
        <c:overlap val="-35"/>
        <c:axId val="375096640"/>
        <c:axId val="375102912"/>
      </c:barChart>
      <c:catAx>
        <c:axId val="375096640"/>
        <c:scaling>
          <c:orientation val="minMax"/>
        </c:scaling>
        <c:delete val="1"/>
        <c:axPos val="b"/>
        <c:numFmt formatCode="General" sourceLinked="1"/>
        <c:majorTickMark val="none"/>
        <c:minorTickMark val="none"/>
        <c:tickLblPos val="nextTo"/>
        <c:crossAx val="375102912"/>
        <c:crosses val="autoZero"/>
        <c:auto val="1"/>
        <c:lblAlgn val="ctr"/>
        <c:lblOffset val="100"/>
        <c:noMultiLvlLbl val="0"/>
      </c:catAx>
      <c:valAx>
        <c:axId val="375102912"/>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50966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(CNAE-09) en la Isla de Tenerife </a:t>
            </a:r>
          </a:p>
          <a:p>
            <a:pPr>
              <a:defRPr>
                <a:solidFill>
                  <a:schemeClr val="accent3">
                    <a:lumMod val="50000"/>
                  </a:schemeClr>
                </a:solidFill>
              </a:defRPr>
            </a:pPr>
            <a:r>
              <a:rPr lang="en-US">
                <a:solidFill>
                  <a:schemeClr val="accent3">
                    <a:lumMod val="50000"/>
                  </a:schemeClr>
                </a:solidFill>
              </a:rPr>
              <a:t>Segundo trimestre 2020</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3923849933140742"/>
          <c:y val="9.7898845512013027E-2"/>
          <c:w val="0.75989230009746411"/>
          <c:h val="0.67949121968657578"/>
        </c:manualLayout>
      </c:layout>
      <c:pie3DChart>
        <c:varyColors val="1"/>
        <c:ser>
          <c:idx val="0"/>
          <c:order val="0"/>
          <c:tx>
            <c:strRef>
              <c:f>'EMPRESAS S.S.'!$B$3</c:f>
              <c:strCache>
                <c:ptCount val="1"/>
                <c:pt idx="0">
                  <c:v>2020 Segundo trimestre</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1CA6-4A45-B9AA-77D8AB881406}"/>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1CA6-4A45-B9AA-77D8AB881406}"/>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1CA6-4A45-B9AA-77D8AB881406}"/>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1CA6-4A45-B9AA-77D8AB881406}"/>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1CA6-4A45-B9AA-77D8AB881406}"/>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1CA6-4A45-B9AA-77D8AB881406}"/>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1CA6-4A45-B9AA-77D8AB881406}"/>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1CA6-4A45-B9AA-77D8AB881406}"/>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1CA6-4A45-B9AA-77D8AB881406}"/>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3-1CA6-4A45-B9AA-77D8AB881406}"/>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6-4A45-B9AA-77D8AB88140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1014</c:v>
                </c:pt>
                <c:pt idx="1">
                  <c:v>1288</c:v>
                </c:pt>
                <c:pt idx="2">
                  <c:v>2258</c:v>
                </c:pt>
                <c:pt idx="3">
                  <c:v>20883</c:v>
                </c:pt>
              </c:numCache>
            </c:numRef>
          </c:val>
          <c:extLst>
            <c:ext xmlns:c16="http://schemas.microsoft.com/office/drawing/2014/chart" uri="{C3380CC4-5D6E-409C-BE32-E72D297353CC}">
              <c16:uniqueId val="{00000014-1CA6-4A45-B9AA-77D8AB881406}"/>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1154601687403207"/>
          <c:y val="0.74026968674196203"/>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a:solidFill>
                  <a:schemeClr val="accent3">
                    <a:lumMod val="50000"/>
                  </a:schemeClr>
                </a:solidFill>
              </a:defRPr>
            </a:pPr>
            <a:r>
              <a:rPr lang="en-US">
                <a:solidFill>
                  <a:schemeClr val="accent3">
                    <a:lumMod val="50000"/>
                  </a:schemeClr>
                </a:solidFill>
              </a:rPr>
              <a:t>Segundo trimestre 2020</a:t>
            </a:r>
            <a:endParaRPr lang="es-ES">
              <a:solidFill>
                <a:schemeClr val="accent3">
                  <a:lumMod val="50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S.S.'!$A$8:$A$22</c:f>
              <c:strCache>
                <c:ptCount val="15"/>
                <c:pt idx="0">
                  <c:v>Comercio al por mayor y al por menor; reparación de vehículos de motor y motocicletas</c:v>
                </c:pt>
                <c:pt idx="1">
                  <c:v>Transporte y almacenamiento</c:v>
                </c:pt>
                <c:pt idx="2">
                  <c:v>Hostelería</c:v>
                </c:pt>
                <c:pt idx="3">
                  <c:v>Información y comunicaciones</c:v>
                </c:pt>
                <c:pt idx="4">
                  <c:v>Actividades financieras y de seguros</c:v>
                </c:pt>
                <c:pt idx="5">
                  <c:v>Actividades inmobiliarias</c:v>
                </c:pt>
                <c:pt idx="6">
                  <c:v>Actividades profesionales, científicas y técnicas</c:v>
                </c:pt>
                <c:pt idx="7">
                  <c:v>Actividades administrativas y servicios auxiliares</c:v>
                </c:pt>
                <c:pt idx="8">
                  <c:v>Administración pública y defensa; seguridad social obligatoria</c:v>
                </c:pt>
                <c:pt idx="9">
                  <c:v>Educación</c:v>
                </c:pt>
                <c:pt idx="10">
                  <c:v>Actividades sanitarias y de servicios sociales</c:v>
                </c:pt>
                <c:pt idx="11">
                  <c:v>Actividades artísticas, recreativas y de entretenimiento</c:v>
                </c:pt>
                <c:pt idx="12">
                  <c:v>Otros servicios</c:v>
                </c:pt>
                <c:pt idx="13">
                  <c:v>Actividades de los hogares como empleadores de personal doméstico; actividades de los hogares como productores de bienes y servicios para uso propio</c:v>
                </c:pt>
                <c:pt idx="14">
                  <c:v>Actividades de organizaciones y organismos extraterritoriales</c:v>
                </c:pt>
              </c:strCache>
            </c:strRef>
          </c:cat>
          <c:val>
            <c:numRef>
              <c:f>'EMPRESAS S.S.'!$B$8:$B$22</c:f>
              <c:numCache>
                <c:formatCode>General</c:formatCode>
                <c:ptCount val="15"/>
                <c:pt idx="0">
                  <c:v>6373</c:v>
                </c:pt>
                <c:pt idx="1">
                  <c:v>1379</c:v>
                </c:pt>
                <c:pt idx="2">
                  <c:v>4358</c:v>
                </c:pt>
                <c:pt idx="3" formatCode="#,##0">
                  <c:v>405</c:v>
                </c:pt>
                <c:pt idx="4" formatCode="#,##0">
                  <c:v>304</c:v>
                </c:pt>
                <c:pt idx="5" formatCode="#,##0">
                  <c:v>762</c:v>
                </c:pt>
                <c:pt idx="6" formatCode="#,##0">
                  <c:v>1702</c:v>
                </c:pt>
                <c:pt idx="7" formatCode="#,##0">
                  <c:v>1322</c:v>
                </c:pt>
                <c:pt idx="8" formatCode="#,##0">
                  <c:v>0</c:v>
                </c:pt>
                <c:pt idx="9" formatCode="#,##0">
                  <c:v>588</c:v>
                </c:pt>
                <c:pt idx="10" formatCode="#,##0">
                  <c:v>944</c:v>
                </c:pt>
                <c:pt idx="11" formatCode="#,##0">
                  <c:v>615</c:v>
                </c:pt>
                <c:pt idx="12" formatCode="#,##0">
                  <c:v>1609</c:v>
                </c:pt>
                <c:pt idx="13" formatCode="#,##0">
                  <c:v>517</c:v>
                </c:pt>
                <c:pt idx="14" formatCode="#,##0">
                  <c:v>5</c:v>
                </c:pt>
              </c:numCache>
            </c:numRef>
          </c:val>
          <c:extLst>
            <c:ext xmlns:c16="http://schemas.microsoft.com/office/drawing/2014/chart" uri="{C3380CC4-5D6E-409C-BE32-E72D297353CC}">
              <c16:uniqueId val="{00000000-58C6-4FA0-9508-50BC45C30FEF}"/>
            </c:ext>
          </c:extLst>
        </c:ser>
        <c:dLbls>
          <c:showLegendKey val="0"/>
          <c:showVal val="0"/>
          <c:showCatName val="0"/>
          <c:showSerName val="0"/>
          <c:showPercent val="0"/>
          <c:showBubbleSize val="0"/>
        </c:dLbls>
        <c:gapWidth val="100"/>
        <c:axId val="380698680"/>
        <c:axId val="380700248"/>
      </c:barChart>
      <c:catAx>
        <c:axId val="380698680"/>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380700248"/>
        <c:crosses val="autoZero"/>
        <c:auto val="1"/>
        <c:lblAlgn val="ctr"/>
        <c:lblOffset val="100"/>
        <c:noMultiLvlLbl val="0"/>
      </c:catAx>
      <c:valAx>
        <c:axId val="380700248"/>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06986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Septiembre 2020</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523</c:v>
                </c:pt>
                <c:pt idx="1">
                  <c:v>62</c:v>
                </c:pt>
                <c:pt idx="2">
                  <c:v>11</c:v>
                </c:pt>
                <c:pt idx="3">
                  <c:v>533</c:v>
                </c:pt>
                <c:pt idx="4">
                  <c:v>2008</c:v>
                </c:pt>
                <c:pt idx="5">
                  <c:v>66</c:v>
                </c:pt>
                <c:pt idx="6">
                  <c:v>55</c:v>
                </c:pt>
                <c:pt idx="7">
                  <c:v>27</c:v>
                </c:pt>
                <c:pt idx="8">
                  <c:v>197</c:v>
                </c:pt>
                <c:pt idx="9">
                  <c:v>5</c:v>
                </c:pt>
                <c:pt idx="10">
                  <c:v>18</c:v>
                </c:pt>
                <c:pt idx="11">
                  <c:v>408</c:v>
                </c:pt>
              </c:numCache>
            </c:numRef>
          </c:val>
          <c:extLst>
            <c:ext xmlns:c16="http://schemas.microsoft.com/office/drawing/2014/chart" uri="{C3380CC4-5D6E-409C-BE32-E72D297353CC}">
              <c16:uniqueId val="{00000000-55E7-4911-9D01-1C004586FF59}"/>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2140</c:v>
                </c:pt>
                <c:pt idx="1">
                  <c:v>282</c:v>
                </c:pt>
                <c:pt idx="2">
                  <c:v>309</c:v>
                </c:pt>
                <c:pt idx="3">
                  <c:v>7205</c:v>
                </c:pt>
                <c:pt idx="4">
                  <c:v>13471</c:v>
                </c:pt>
                <c:pt idx="5">
                  <c:v>828</c:v>
                </c:pt>
                <c:pt idx="6">
                  <c:v>711</c:v>
                </c:pt>
                <c:pt idx="7">
                  <c:v>519</c:v>
                </c:pt>
                <c:pt idx="8">
                  <c:v>903</c:v>
                </c:pt>
                <c:pt idx="9">
                  <c:v>83</c:v>
                </c:pt>
                <c:pt idx="10">
                  <c:v>148</c:v>
                </c:pt>
                <c:pt idx="11">
                  <c:v>1600</c:v>
                </c:pt>
              </c:numCache>
            </c:numRef>
          </c:val>
          <c:extLst>
            <c:ext xmlns:c16="http://schemas.microsoft.com/office/drawing/2014/chart" uri="{C3380CC4-5D6E-409C-BE32-E72D297353CC}">
              <c16:uniqueId val="{00000001-55E7-4911-9D01-1C004586FF59}"/>
            </c:ext>
          </c:extLst>
        </c:ser>
        <c:dLbls>
          <c:showLegendKey val="0"/>
          <c:showVal val="0"/>
          <c:showCatName val="0"/>
          <c:showSerName val="0"/>
          <c:showPercent val="0"/>
          <c:showBubbleSize val="0"/>
        </c:dLbls>
        <c:gapWidth val="182"/>
        <c:axId val="376717608"/>
        <c:axId val="376718000"/>
      </c:barChart>
      <c:catAx>
        <c:axId val="3767176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6718000"/>
        <c:crosses val="autoZero"/>
        <c:auto val="1"/>
        <c:lblAlgn val="ctr"/>
        <c:lblOffset val="100"/>
        <c:noMultiLvlLbl val="0"/>
      </c:catAx>
      <c:valAx>
        <c:axId val="37671800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671760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Agosto 2020</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6BC2-4183-9C80-13D6AAAE2F91}"/>
              </c:ext>
            </c:extLst>
          </c:dPt>
          <c:dPt>
            <c:idx val="1"/>
            <c:bubble3D val="0"/>
            <c:spPr>
              <a:solidFill>
                <a:srgbClr val="ED7D31"/>
              </a:solidFill>
              <a:ln w="25400">
                <a:noFill/>
              </a:ln>
            </c:spPr>
            <c:extLst>
              <c:ext xmlns:c16="http://schemas.microsoft.com/office/drawing/2014/chart" uri="{C3380CC4-5D6E-409C-BE32-E72D297353CC}">
                <c16:uniqueId val="{00000003-6BC2-4183-9C80-13D6AAAE2F91}"/>
              </c:ext>
            </c:extLst>
          </c:dPt>
          <c:dPt>
            <c:idx val="2"/>
            <c:bubble3D val="0"/>
            <c:spPr>
              <a:solidFill>
                <a:srgbClr val="A5A5A5"/>
              </a:solidFill>
              <a:ln w="25400">
                <a:noFill/>
              </a:ln>
            </c:spPr>
            <c:extLst>
              <c:ext xmlns:c16="http://schemas.microsoft.com/office/drawing/2014/chart" uri="{C3380CC4-5D6E-409C-BE32-E72D297353CC}">
                <c16:uniqueId val="{00000005-6BC2-4183-9C80-13D6AAAE2F91}"/>
              </c:ext>
            </c:extLst>
          </c:dPt>
          <c:dPt>
            <c:idx val="3"/>
            <c:bubble3D val="0"/>
            <c:spPr>
              <a:solidFill>
                <a:srgbClr val="FFC000"/>
              </a:solidFill>
              <a:ln w="25400">
                <a:noFill/>
              </a:ln>
            </c:spPr>
            <c:extLst>
              <c:ext xmlns:c16="http://schemas.microsoft.com/office/drawing/2014/chart" uri="{C3380CC4-5D6E-409C-BE32-E72D297353CC}">
                <c16:uniqueId val="{00000007-6BC2-4183-9C80-13D6AAAE2F91}"/>
              </c:ext>
            </c:extLst>
          </c:dPt>
          <c:dPt>
            <c:idx val="4"/>
            <c:bubble3D val="0"/>
            <c:spPr>
              <a:solidFill>
                <a:srgbClr val="4472C4"/>
              </a:solidFill>
              <a:ln w="25400">
                <a:noFill/>
              </a:ln>
            </c:spPr>
            <c:extLst>
              <c:ext xmlns:c16="http://schemas.microsoft.com/office/drawing/2014/chart" uri="{C3380CC4-5D6E-409C-BE32-E72D297353CC}">
                <c16:uniqueId val="{00000009-6BC2-4183-9C80-13D6AAAE2F91}"/>
              </c:ext>
            </c:extLst>
          </c:dPt>
          <c:dPt>
            <c:idx val="5"/>
            <c:bubble3D val="0"/>
            <c:spPr>
              <a:solidFill>
                <a:srgbClr val="70AD47"/>
              </a:solidFill>
              <a:ln w="25400">
                <a:noFill/>
              </a:ln>
            </c:spPr>
            <c:extLst>
              <c:ext xmlns:c16="http://schemas.microsoft.com/office/drawing/2014/chart" uri="{C3380CC4-5D6E-409C-BE32-E72D297353CC}">
                <c16:uniqueId val="{0000000B-6BC2-4183-9C80-13D6AAAE2F91}"/>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6BC2-4183-9C80-13D6AAAE2F91}"/>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6BC2-4183-9C80-13D6AAAE2F91}"/>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6BC2-4183-9C80-13D6AAAE2F91}"/>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6BC2-4183-9C80-13D6AAAE2F91}"/>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22283</c:v>
                </c:pt>
                <c:pt idx="1">
                  <c:v>31185</c:v>
                </c:pt>
                <c:pt idx="2">
                  <c:v>1</c:v>
                </c:pt>
                <c:pt idx="3">
                  <c:v>5988</c:v>
                </c:pt>
                <c:pt idx="4">
                  <c:v>1104</c:v>
                </c:pt>
                <c:pt idx="5">
                  <c:v>2482</c:v>
                </c:pt>
                <c:pt idx="6">
                  <c:v>1023</c:v>
                </c:pt>
                <c:pt idx="7">
                  <c:v>2201</c:v>
                </c:pt>
                <c:pt idx="8">
                  <c:v>1504</c:v>
                </c:pt>
                <c:pt idx="9">
                  <c:v>3849</c:v>
                </c:pt>
              </c:numCache>
            </c:numRef>
          </c:val>
          <c:extLst>
            <c:ext xmlns:c16="http://schemas.microsoft.com/office/drawing/2014/chart" uri="{C3380CC4-5D6E-409C-BE32-E72D297353CC}">
              <c16:uniqueId val="{00000014-6BC2-4183-9C80-13D6AAAE2F91}"/>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Agosto </a:t>
            </a:r>
            <a:r>
              <a:rPr lang="en-US" sz="1400" b="1" i="0" u="none" strike="noStrike" kern="1200" spc="0" baseline="0">
                <a:solidFill>
                  <a:schemeClr val="accent5">
                    <a:lumMod val="50000"/>
                  </a:schemeClr>
                </a:solidFill>
                <a:latin typeface="Century Gothic" panose="020B0502020202020204" pitchFamily="34" charset="0"/>
                <a:ea typeface="+mn-ea"/>
                <a:cs typeface="+mn-cs"/>
              </a:rPr>
              <a:t>2020</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1BFB-4070-B04A-213C662B76CF}"/>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1BFB-4070-B04A-213C662B76CF}"/>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1BFB-4070-B04A-213C662B76CF}"/>
              </c:ext>
            </c:extLst>
          </c:dPt>
          <c:dPt>
            <c:idx val="3"/>
            <c:bubble3D val="0"/>
            <c:spPr>
              <a:solidFill>
                <a:srgbClr val="FFC000"/>
              </a:solidFill>
              <a:ln>
                <a:noFill/>
              </a:ln>
              <a:effectLst/>
            </c:spPr>
            <c:extLst>
              <c:ext xmlns:c16="http://schemas.microsoft.com/office/drawing/2014/chart" uri="{C3380CC4-5D6E-409C-BE32-E72D297353CC}">
                <c16:uniqueId val="{00000007-1BFB-4070-B04A-213C662B76CF}"/>
              </c:ext>
            </c:extLst>
          </c:dPt>
          <c:dPt>
            <c:idx val="4"/>
            <c:bubble3D val="0"/>
            <c:spPr>
              <a:solidFill>
                <a:srgbClr val="92D050"/>
              </a:solidFill>
              <a:ln>
                <a:noFill/>
              </a:ln>
              <a:effectLst/>
            </c:spPr>
            <c:extLst>
              <c:ext xmlns:c16="http://schemas.microsoft.com/office/drawing/2014/chart" uri="{C3380CC4-5D6E-409C-BE32-E72D297353CC}">
                <c16:uniqueId val="{00000009-1BFB-4070-B04A-213C662B76CF}"/>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1BFB-4070-B04A-213C662B76CF}"/>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1BFB-4070-B04A-213C662B76CF}"/>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1BFB-4070-B04A-213C662B76CF}"/>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1BFB-4070-B04A-213C662B76CF}"/>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1BFB-4070-B04A-213C662B76CF}"/>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399</c:v>
                </c:pt>
                <c:pt idx="1">
                  <c:v>4101</c:v>
                </c:pt>
                <c:pt idx="2" formatCode="General">
                  <c:v>0</c:v>
                </c:pt>
                <c:pt idx="3" formatCode="General">
                  <c:v>698</c:v>
                </c:pt>
                <c:pt idx="4" formatCode="General">
                  <c:v>56</c:v>
                </c:pt>
                <c:pt idx="5" formatCode="General">
                  <c:v>41</c:v>
                </c:pt>
                <c:pt idx="6" formatCode="General">
                  <c:v>86</c:v>
                </c:pt>
                <c:pt idx="7" formatCode="General">
                  <c:v>166</c:v>
                </c:pt>
                <c:pt idx="8" formatCode="General">
                  <c:v>90</c:v>
                </c:pt>
                <c:pt idx="9" formatCode="General">
                  <c:v>391</c:v>
                </c:pt>
              </c:numCache>
            </c:numRef>
          </c:val>
          <c:extLst>
            <c:ext xmlns:c16="http://schemas.microsoft.com/office/drawing/2014/chart" uri="{C3380CC4-5D6E-409C-BE32-E72D297353CC}">
              <c16:uniqueId val="{00000014-1BFB-4070-B04A-213C662B76CF}"/>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TURISMO_3!$L$3:$L$31</c:f>
              <c:strCache>
                <c:ptCount val="29"/>
                <c:pt idx="0">
                  <c:v>      2018 Mayo</c:v>
                </c:pt>
                <c:pt idx="1">
                  <c:v>      2018 Junio</c:v>
                </c:pt>
                <c:pt idx="2">
                  <c:v>      2018 Julio</c:v>
                </c:pt>
                <c:pt idx="3">
                  <c:v>      2018 Agosto</c:v>
                </c:pt>
                <c:pt idx="4">
                  <c:v>      2018 Septiembre</c:v>
                </c:pt>
                <c:pt idx="5">
                  <c:v>      2018 Octubre</c:v>
                </c:pt>
                <c:pt idx="6">
                  <c:v>      2018 Noviembre</c:v>
                </c:pt>
                <c:pt idx="7">
                  <c:v>      2018 Diciembre</c:v>
                </c:pt>
                <c:pt idx="8">
                  <c:v>      2019 Enero</c:v>
                </c:pt>
                <c:pt idx="9">
                  <c:v>      2019 Febrero</c:v>
                </c:pt>
                <c:pt idx="10">
                  <c:v>      2019 Marzo</c:v>
                </c:pt>
                <c:pt idx="11">
                  <c:v>      2019 Abril</c:v>
                </c:pt>
                <c:pt idx="12">
                  <c:v>      2019 Mayo</c:v>
                </c:pt>
                <c:pt idx="13">
                  <c:v>      2019 Junio</c:v>
                </c:pt>
                <c:pt idx="14">
                  <c:v>      2019 Julio</c:v>
                </c:pt>
                <c:pt idx="15">
                  <c:v>      2019 Agosto</c:v>
                </c:pt>
                <c:pt idx="16">
                  <c:v>      2019 Septiembre</c:v>
                </c:pt>
                <c:pt idx="17">
                  <c:v>      2019 Octubre</c:v>
                </c:pt>
                <c:pt idx="18">
                  <c:v>      2019 Noviembre</c:v>
                </c:pt>
                <c:pt idx="19">
                  <c:v>      2019 Diciembre</c:v>
                </c:pt>
                <c:pt idx="20">
                  <c:v>      2020 Enero</c:v>
                </c:pt>
                <c:pt idx="21">
                  <c:v>      2020 Febrero</c:v>
                </c:pt>
                <c:pt idx="22">
                  <c:v>      2020 Marzo</c:v>
                </c:pt>
                <c:pt idx="23">
                  <c:v>      2020 Abril</c:v>
                </c:pt>
                <c:pt idx="24">
                  <c:v>      2020 Mayo</c:v>
                </c:pt>
                <c:pt idx="25">
                  <c:v>      2020 Junio</c:v>
                </c:pt>
                <c:pt idx="26">
                  <c:v>      2020 Julio</c:v>
                </c:pt>
                <c:pt idx="27">
                  <c:v>      2020 Agosto</c:v>
                </c:pt>
                <c:pt idx="28">
                  <c:v>      2020 Septiembre</c:v>
                </c:pt>
              </c:strCache>
            </c:strRef>
          </c:cat>
          <c:val>
            <c:numRef>
              <c:f>TURISMO_3!$M$3:$M$31</c:f>
              <c:numCache>
                <c:formatCode>#,##0</c:formatCode>
                <c:ptCount val="29"/>
                <c:pt idx="0">
                  <c:v>12581</c:v>
                </c:pt>
                <c:pt idx="1">
                  <c:v>13208</c:v>
                </c:pt>
                <c:pt idx="2">
                  <c:v>15586</c:v>
                </c:pt>
                <c:pt idx="3">
                  <c:v>14517</c:v>
                </c:pt>
                <c:pt idx="4">
                  <c:v>15417</c:v>
                </c:pt>
                <c:pt idx="5">
                  <c:v>16960</c:v>
                </c:pt>
                <c:pt idx="6">
                  <c:v>15465</c:v>
                </c:pt>
                <c:pt idx="7">
                  <c:v>11778</c:v>
                </c:pt>
                <c:pt idx="8">
                  <c:v>11896</c:v>
                </c:pt>
                <c:pt idx="9">
                  <c:v>10808</c:v>
                </c:pt>
                <c:pt idx="10">
                  <c:v>12784</c:v>
                </c:pt>
                <c:pt idx="11">
                  <c:v>12217</c:v>
                </c:pt>
                <c:pt idx="12">
                  <c:v>12455</c:v>
                </c:pt>
                <c:pt idx="13">
                  <c:v>13183</c:v>
                </c:pt>
                <c:pt idx="14">
                  <c:v>16770</c:v>
                </c:pt>
                <c:pt idx="15">
                  <c:v>14810</c:v>
                </c:pt>
                <c:pt idx="16">
                  <c:v>15522</c:v>
                </c:pt>
                <c:pt idx="17">
                  <c:v>15495</c:v>
                </c:pt>
                <c:pt idx="18">
                  <c:v>13563</c:v>
                </c:pt>
                <c:pt idx="19">
                  <c:v>13234</c:v>
                </c:pt>
                <c:pt idx="20">
                  <c:v>12224</c:v>
                </c:pt>
                <c:pt idx="21">
                  <c:v>11253</c:v>
                </c:pt>
                <c:pt idx="22">
                  <c:v>6636</c:v>
                </c:pt>
                <c:pt idx="23">
                  <c:v>604</c:v>
                </c:pt>
                <c:pt idx="24">
                  <c:v>788</c:v>
                </c:pt>
                <c:pt idx="25">
                  <c:v>2087</c:v>
                </c:pt>
                <c:pt idx="26">
                  <c:v>3688</c:v>
                </c:pt>
                <c:pt idx="27">
                  <c:v>3548</c:v>
                </c:pt>
                <c:pt idx="28">
                  <c:v>3913</c:v>
                </c:pt>
              </c:numCache>
            </c:numRef>
          </c:val>
          <c:smooth val="0"/>
          <c:extLst>
            <c:ext xmlns:c16="http://schemas.microsoft.com/office/drawing/2014/chart" uri="{C3380CC4-5D6E-409C-BE32-E72D297353CC}">
              <c16:uniqueId val="{00000000-BA3E-4AFB-9F10-8D3CD53817FD}"/>
            </c:ext>
          </c:extLst>
        </c:ser>
        <c:ser>
          <c:idx val="1"/>
          <c:order val="1"/>
          <c:tx>
            <c:strRef>
              <c:f>TURISMO_3!$N$2</c:f>
              <c:strCache>
                <c:ptCount val="1"/>
                <c:pt idx="0">
                  <c:v>Demandas de empleo</c:v>
                </c:pt>
              </c:strCache>
            </c:strRef>
          </c:tx>
          <c:spPr>
            <a:solidFill>
              <a:srgbClr val="ED7D31"/>
            </a:solidFill>
            <a:ln w="25400">
              <a:noFill/>
            </a:ln>
          </c:spPr>
          <c:cat>
            <c:strRef>
              <c:f>TURISMO_3!$L$3:$L$31</c:f>
              <c:strCache>
                <c:ptCount val="29"/>
                <c:pt idx="0">
                  <c:v>      2018 Mayo</c:v>
                </c:pt>
                <c:pt idx="1">
                  <c:v>      2018 Junio</c:v>
                </c:pt>
                <c:pt idx="2">
                  <c:v>      2018 Julio</c:v>
                </c:pt>
                <c:pt idx="3">
                  <c:v>      2018 Agosto</c:v>
                </c:pt>
                <c:pt idx="4">
                  <c:v>      2018 Septiembre</c:v>
                </c:pt>
                <c:pt idx="5">
                  <c:v>      2018 Octubre</c:v>
                </c:pt>
                <c:pt idx="6">
                  <c:v>      2018 Noviembre</c:v>
                </c:pt>
                <c:pt idx="7">
                  <c:v>      2018 Diciembre</c:v>
                </c:pt>
                <c:pt idx="8">
                  <c:v>      2019 Enero</c:v>
                </c:pt>
                <c:pt idx="9">
                  <c:v>      2019 Febrero</c:v>
                </c:pt>
                <c:pt idx="10">
                  <c:v>      2019 Marzo</c:v>
                </c:pt>
                <c:pt idx="11">
                  <c:v>      2019 Abril</c:v>
                </c:pt>
                <c:pt idx="12">
                  <c:v>      2019 Mayo</c:v>
                </c:pt>
                <c:pt idx="13">
                  <c:v>      2019 Junio</c:v>
                </c:pt>
                <c:pt idx="14">
                  <c:v>      2019 Julio</c:v>
                </c:pt>
                <c:pt idx="15">
                  <c:v>      2019 Agosto</c:v>
                </c:pt>
                <c:pt idx="16">
                  <c:v>      2019 Septiembre</c:v>
                </c:pt>
                <c:pt idx="17">
                  <c:v>      2019 Octubre</c:v>
                </c:pt>
                <c:pt idx="18">
                  <c:v>      2019 Noviembre</c:v>
                </c:pt>
                <c:pt idx="19">
                  <c:v>      2019 Diciembre</c:v>
                </c:pt>
                <c:pt idx="20">
                  <c:v>      2020 Enero</c:v>
                </c:pt>
                <c:pt idx="21">
                  <c:v>      2020 Febrero</c:v>
                </c:pt>
                <c:pt idx="22">
                  <c:v>      2020 Marzo</c:v>
                </c:pt>
                <c:pt idx="23">
                  <c:v>      2020 Abril</c:v>
                </c:pt>
                <c:pt idx="24">
                  <c:v>      2020 Mayo</c:v>
                </c:pt>
                <c:pt idx="25">
                  <c:v>      2020 Junio</c:v>
                </c:pt>
                <c:pt idx="26">
                  <c:v>      2020 Julio</c:v>
                </c:pt>
                <c:pt idx="27">
                  <c:v>      2020 Agosto</c:v>
                </c:pt>
                <c:pt idx="28">
                  <c:v>      2020 Septiembre</c:v>
                </c:pt>
              </c:strCache>
            </c:strRef>
          </c:cat>
          <c:val>
            <c:numRef>
              <c:f>TURISMO_3!$N$3:$N$31</c:f>
              <c:numCache>
                <c:formatCode>#,##0</c:formatCode>
                <c:ptCount val="29"/>
                <c:pt idx="0">
                  <c:v>20454</c:v>
                </c:pt>
                <c:pt idx="1">
                  <c:v>20211</c:v>
                </c:pt>
                <c:pt idx="2">
                  <c:v>19898</c:v>
                </c:pt>
                <c:pt idx="3">
                  <c:v>20193</c:v>
                </c:pt>
                <c:pt idx="4">
                  <c:v>19657</c:v>
                </c:pt>
                <c:pt idx="5">
                  <c:v>19962</c:v>
                </c:pt>
                <c:pt idx="6">
                  <c:v>20257</c:v>
                </c:pt>
                <c:pt idx="7">
                  <c:v>20032</c:v>
                </c:pt>
                <c:pt idx="8">
                  <c:v>20223</c:v>
                </c:pt>
                <c:pt idx="9">
                  <c:v>20219</c:v>
                </c:pt>
                <c:pt idx="10">
                  <c:v>20279</c:v>
                </c:pt>
                <c:pt idx="11">
                  <c:v>20068</c:v>
                </c:pt>
                <c:pt idx="12">
                  <c:v>20321</c:v>
                </c:pt>
                <c:pt idx="13">
                  <c:v>20092</c:v>
                </c:pt>
                <c:pt idx="14">
                  <c:v>19991</c:v>
                </c:pt>
                <c:pt idx="15">
                  <c:v>20058</c:v>
                </c:pt>
                <c:pt idx="16">
                  <c:v>19935</c:v>
                </c:pt>
                <c:pt idx="17">
                  <c:v>20900</c:v>
                </c:pt>
                <c:pt idx="18">
                  <c:v>21055</c:v>
                </c:pt>
                <c:pt idx="19">
                  <c:v>20615</c:v>
                </c:pt>
                <c:pt idx="20">
                  <c:v>20933</c:v>
                </c:pt>
                <c:pt idx="21">
                  <c:v>20409</c:v>
                </c:pt>
                <c:pt idx="22">
                  <c:v>24951</c:v>
                </c:pt>
                <c:pt idx="23">
                  <c:v>29121</c:v>
                </c:pt>
                <c:pt idx="24">
                  <c:v>29874</c:v>
                </c:pt>
                <c:pt idx="25">
                  <c:v>29817</c:v>
                </c:pt>
                <c:pt idx="26">
                  <c:v>28751</c:v>
                </c:pt>
                <c:pt idx="27">
                  <c:v>28413</c:v>
                </c:pt>
                <c:pt idx="28">
                  <c:v>28199</c:v>
                </c:pt>
              </c:numCache>
            </c:numRef>
          </c:val>
          <c:smooth val="0"/>
          <c:extLst>
            <c:ext xmlns:c16="http://schemas.microsoft.com/office/drawing/2014/chart" uri="{C3380CC4-5D6E-409C-BE32-E72D297353CC}">
              <c16:uniqueId val="{00000001-BA3E-4AFB-9F10-8D3CD53817FD}"/>
            </c:ext>
          </c:extLst>
        </c:ser>
        <c:dLbls>
          <c:showLegendKey val="0"/>
          <c:showVal val="0"/>
          <c:showCatName val="0"/>
          <c:showSerName val="0"/>
          <c:showPercent val="0"/>
          <c:showBubbleSize val="0"/>
        </c:dLbls>
        <c:axId val="376714080"/>
        <c:axId val="376716432"/>
        <c:axId val="377070752"/>
      </c:line3DChart>
      <c:catAx>
        <c:axId val="3767140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76716432"/>
        <c:crosses val="autoZero"/>
        <c:auto val="1"/>
        <c:lblAlgn val="ctr"/>
        <c:lblOffset val="100"/>
        <c:noMultiLvlLbl val="0"/>
      </c:catAx>
      <c:valAx>
        <c:axId val="376716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6714080"/>
        <c:crosses val="autoZero"/>
        <c:crossBetween val="between"/>
      </c:valAx>
      <c:serAx>
        <c:axId val="377070752"/>
        <c:scaling>
          <c:orientation val="minMax"/>
        </c:scaling>
        <c:delete val="1"/>
        <c:axPos val="b"/>
        <c:majorTickMark val="out"/>
        <c:minorTickMark val="none"/>
        <c:tickLblPos val="nextTo"/>
        <c:crossAx val="376716432"/>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40F1-4445-9827-E666C3C829D0}"/>
            </c:ext>
          </c:extLst>
        </c:ser>
        <c:dLbls>
          <c:showLegendKey val="0"/>
          <c:showVal val="0"/>
          <c:showCatName val="0"/>
          <c:showSerName val="0"/>
          <c:showPercent val="0"/>
          <c:showBubbleSize val="0"/>
        </c:dLbls>
        <c:gapWidth val="150"/>
        <c:axId val="376715256"/>
        <c:axId val="376713296"/>
      </c:barChart>
      <c:catAx>
        <c:axId val="376715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76713296"/>
        <c:crosses val="autoZero"/>
        <c:auto val="1"/>
        <c:lblAlgn val="ctr"/>
        <c:lblOffset val="100"/>
        <c:noMultiLvlLbl val="0"/>
      </c:catAx>
      <c:valAx>
        <c:axId val="3767132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671525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9.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0.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092717" y="653142"/>
          <a:ext cx="986785" cy="98685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91294" y="532632"/>
          <a:ext cx="292725" cy="29281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27182" y="691143"/>
          <a:ext cx="911053" cy="91098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60938" y="105885"/>
          <a:ext cx="1930433" cy="34086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60938" y="105885"/>
        <a:ext cx="1930433" cy="340869"/>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127496" y="674010"/>
          <a:ext cx="986785" cy="98685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4339" y="497853"/>
          <a:ext cx="292725" cy="29281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61961" y="712011"/>
          <a:ext cx="911053" cy="91098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26159" y="29371"/>
          <a:ext cx="2069550" cy="4243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26159" y="29371"/>
        <a:ext cx="2069550" cy="424341"/>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hyperlink" Target="#&#205;NDICE!A1"/><Relationship Id="rId1" Type="http://schemas.openxmlformats.org/officeDocument/2006/relationships/chart" Target="../charts/chart24.xml"/><Relationship Id="rId4" Type="http://schemas.openxmlformats.org/officeDocument/2006/relationships/chart" Target="../charts/chart26.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205;NDICE!A1"/><Relationship Id="rId5" Type="http://schemas.openxmlformats.org/officeDocument/2006/relationships/chart" Target="../charts/chart30.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205;NDICE!A1"/><Relationship Id="rId1" Type="http://schemas.openxmlformats.org/officeDocument/2006/relationships/chart" Target="../charts/chart36.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hyperlink" Target="#&#205;NDICE!A1"/><Relationship Id="rId1" Type="http://schemas.openxmlformats.org/officeDocument/2006/relationships/chart" Target="../charts/chart38.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158749</xdr:rowOff>
    </xdr:from>
    <xdr:to>
      <xdr:col>16</xdr:col>
      <xdr:colOff>0</xdr:colOff>
      <xdr:row>52</xdr:row>
      <xdr:rowOff>15875</xdr:rowOff>
    </xdr:to>
    <xdr:grpSp>
      <xdr:nvGrpSpPr>
        <xdr:cNvPr id="2" name="Grupo 1"/>
        <xdr:cNvGrpSpPr/>
      </xdr:nvGrpSpPr>
      <xdr:grpSpPr>
        <a:xfrm>
          <a:off x="0" y="8016874"/>
          <a:ext cx="13208000" cy="4270376"/>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51593</xdr:rowOff>
    </xdr:from>
    <xdr:ext cx="1524000" cy="468013"/>
    <xdr:sp macro="" textlink="">
      <xdr:nvSpPr>
        <xdr:cNvPr id="6" name="Rectángulo 5"/>
        <xdr:cNvSpPr/>
      </xdr:nvSpPr>
      <xdr:spPr>
        <a:xfrm>
          <a:off x="0" y="51593"/>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0</xdr:row>
      <xdr:rowOff>585108</xdr:rowOff>
    </xdr:from>
    <xdr:to>
      <xdr:col>15</xdr:col>
      <xdr:colOff>734785</xdr:colOff>
      <xdr:row>1</xdr:row>
      <xdr:rowOff>0</xdr:rowOff>
    </xdr:to>
    <xdr:cxnSp macro="">
      <xdr:nvCxnSpPr>
        <xdr:cNvPr id="5" name="Conector recto 4"/>
        <xdr:cNvCxnSpPr/>
      </xdr:nvCxnSpPr>
      <xdr:spPr>
        <a:xfrm>
          <a:off x="0" y="585108"/>
          <a:ext cx="13171714" cy="40821"/>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63878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57750"/>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7</xdr:col>
      <xdr:colOff>35719</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492579</xdr:colOff>
      <xdr:row>0</xdr:row>
      <xdr:rowOff>51708</xdr:rowOff>
    </xdr:from>
    <xdr:to>
      <xdr:col>19</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748392</xdr:colOff>
      <xdr:row>14</xdr:row>
      <xdr:rowOff>91166</xdr:rowOff>
    </xdr:from>
    <xdr:to>
      <xdr:col>12</xdr:col>
      <xdr:colOff>217714</xdr:colOff>
      <xdr:row>31</xdr:row>
      <xdr:rowOff>163285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258536</xdr:colOff>
      <xdr:row>48</xdr:row>
      <xdr:rowOff>108858</xdr:rowOff>
    </xdr:from>
    <xdr:to>
      <xdr:col>8</xdr:col>
      <xdr:colOff>469917</xdr:colOff>
      <xdr:row>56</xdr:row>
      <xdr:rowOff>25515</xdr:rowOff>
    </xdr:to>
    <xdr:grpSp>
      <xdr:nvGrpSpPr>
        <xdr:cNvPr id="4" name="Grupo 3">
          <a:hlinkClick xmlns:r="http://schemas.openxmlformats.org/officeDocument/2006/relationships" r:id="rId3" tooltip="VOLVER AL ÍNDICE"/>
        </xdr:cNvPr>
        <xdr:cNvGrpSpPr/>
      </xdr:nvGrpSpPr>
      <xdr:grpSpPr>
        <a:xfrm>
          <a:off x="7461817" y="10145827"/>
          <a:ext cx="973381" cy="1440657"/>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445292</xdr:colOff>
      <xdr:row>15</xdr:row>
      <xdr:rowOff>1564481</xdr:rowOff>
    </xdr:from>
    <xdr:to>
      <xdr:col>18</xdr:col>
      <xdr:colOff>597693</xdr:colOff>
      <xdr:row>60</xdr:row>
      <xdr:rowOff>123825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669132</xdr:colOff>
      <xdr:row>52</xdr:row>
      <xdr:rowOff>14287</xdr:rowOff>
    </xdr:from>
    <xdr:to>
      <xdr:col>5</xdr:col>
      <xdr:colOff>386173</xdr:colOff>
      <xdr:row>58</xdr:row>
      <xdr:rowOff>50007</xdr:rowOff>
    </xdr:to>
    <xdr:grpSp>
      <xdr:nvGrpSpPr>
        <xdr:cNvPr id="3" name="Grupo 2">
          <a:hlinkClick xmlns:r="http://schemas.openxmlformats.org/officeDocument/2006/relationships" r:id="rId2" tooltip="VOLVER AL ÍNDICE"/>
        </xdr:cNvPr>
        <xdr:cNvGrpSpPr/>
      </xdr:nvGrpSpPr>
      <xdr:grpSpPr>
        <a:xfrm>
          <a:off x="5753101" y="12111037"/>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309560</xdr:colOff>
      <xdr:row>3</xdr:row>
      <xdr:rowOff>71437</xdr:rowOff>
    </xdr:from>
    <xdr:to>
      <xdr:col>17</xdr:col>
      <xdr:colOff>369092</xdr:colOff>
      <xdr:row>15</xdr:row>
      <xdr:rowOff>857906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95250</xdr:colOff>
      <xdr:row>3</xdr:row>
      <xdr:rowOff>95250</xdr:rowOff>
    </xdr:from>
    <xdr:to>
      <xdr:col>11</xdr:col>
      <xdr:colOff>607218</xdr:colOff>
      <xdr:row>15</xdr:row>
      <xdr:rowOff>881719</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309564</xdr:colOff>
      <xdr:row>43</xdr:row>
      <xdr:rowOff>166689</xdr:rowOff>
    </xdr:from>
    <xdr:to>
      <xdr:col>12</xdr:col>
      <xdr:colOff>350454</xdr:colOff>
      <xdr:row>50</xdr:row>
      <xdr:rowOff>11909</xdr:rowOff>
    </xdr:to>
    <xdr:grpSp>
      <xdr:nvGrpSpPr>
        <xdr:cNvPr id="2" name="Grupo 1">
          <a:hlinkClick xmlns:r="http://schemas.openxmlformats.org/officeDocument/2006/relationships" r:id="rId1" tooltip="VOLVER AL ÍNDICE"/>
        </xdr:cNvPr>
        <xdr:cNvGrpSpPr/>
      </xdr:nvGrpSpPr>
      <xdr:grpSpPr>
        <a:xfrm>
          <a:off x="10084595" y="9596439"/>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0</xdr:colOff>
      <xdr:row>0</xdr:row>
      <xdr:rowOff>3572</xdr:rowOff>
    </xdr:from>
    <xdr:to>
      <xdr:col>12</xdr:col>
      <xdr:colOff>0</xdr:colOff>
      <xdr:row>15</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11908</xdr:colOff>
      <xdr:row>0</xdr:row>
      <xdr:rowOff>23812</xdr:rowOff>
    </xdr:from>
    <xdr:to>
      <xdr:col>18</xdr:col>
      <xdr:colOff>166688</xdr:colOff>
      <xdr:row>15</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39290</xdr:rowOff>
    </xdr:from>
    <xdr:to>
      <xdr:col>6</xdr:col>
      <xdr:colOff>619125</xdr:colOff>
      <xdr:row>41</xdr:row>
      <xdr:rowOff>115490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83345</xdr:colOff>
      <xdr:row>17</xdr:row>
      <xdr:rowOff>27384</xdr:rowOff>
    </xdr:from>
    <xdr:to>
      <xdr:col>18</xdr:col>
      <xdr:colOff>142875</xdr:colOff>
      <xdr:row>30</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226219</xdr:colOff>
      <xdr:row>34</xdr:row>
      <xdr:rowOff>166687</xdr:rowOff>
    </xdr:from>
    <xdr:to>
      <xdr:col>8</xdr:col>
      <xdr:colOff>273913</xdr:colOff>
      <xdr:row>40</xdr:row>
      <xdr:rowOff>71438</xdr:rowOff>
    </xdr:to>
    <xdr:grpSp>
      <xdr:nvGrpSpPr>
        <xdr:cNvPr id="2" name="Grupo 1">
          <a:hlinkClick xmlns:r="http://schemas.openxmlformats.org/officeDocument/2006/relationships" r:id="rId1" tooltip="VOLVER AL ÍNDICE"/>
        </xdr:cNvPr>
        <xdr:cNvGrpSpPr/>
      </xdr:nvGrpSpPr>
      <xdr:grpSpPr>
        <a:xfrm>
          <a:off x="6512719" y="6823604"/>
          <a:ext cx="809694" cy="118533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328083</xdr:colOff>
      <xdr:row>2</xdr:row>
      <xdr:rowOff>20108</xdr:rowOff>
    </xdr:from>
    <xdr:to>
      <xdr:col>17</xdr:col>
      <xdr:colOff>328083</xdr:colOff>
      <xdr:row>16</xdr:row>
      <xdr:rowOff>96308</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4761</xdr:rowOff>
    </xdr:from>
    <xdr:to>
      <xdr:col>8</xdr:col>
      <xdr:colOff>702467</xdr:colOff>
      <xdr:row>24</xdr:row>
      <xdr:rowOff>142874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383381</xdr:colOff>
      <xdr:row>24</xdr:row>
      <xdr:rowOff>183357</xdr:rowOff>
    </xdr:from>
    <xdr:to>
      <xdr:col>9</xdr:col>
      <xdr:colOff>424272</xdr:colOff>
      <xdr:row>31</xdr:row>
      <xdr:rowOff>28577</xdr:rowOff>
    </xdr:to>
    <xdr:grpSp>
      <xdr:nvGrpSpPr>
        <xdr:cNvPr id="3" name="Grupo 2">
          <a:hlinkClick xmlns:r="http://schemas.openxmlformats.org/officeDocument/2006/relationships" r:id="rId2" tooltip="VOLVER AL ÍNDICE"/>
        </xdr:cNvPr>
        <xdr:cNvGrpSpPr/>
      </xdr:nvGrpSpPr>
      <xdr:grpSpPr>
        <a:xfrm>
          <a:off x="8384381" y="551735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164306</xdr:colOff>
      <xdr:row>1</xdr:row>
      <xdr:rowOff>114299</xdr:rowOff>
    </xdr:from>
    <xdr:to>
      <xdr:col>14</xdr:col>
      <xdr:colOff>750093</xdr:colOff>
      <xdr:row>11</xdr:row>
      <xdr:rowOff>169068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36</xdr:row>
      <xdr:rowOff>171450</xdr:rowOff>
    </xdr:from>
    <xdr:to>
      <xdr:col>7</xdr:col>
      <xdr:colOff>165511</xdr:colOff>
      <xdr:row>43</xdr:row>
      <xdr:rowOff>16670</xdr:rowOff>
    </xdr:to>
    <xdr:grpSp>
      <xdr:nvGrpSpPr>
        <xdr:cNvPr id="3" name="Grupo 2">
          <a:hlinkClick xmlns:r="http://schemas.openxmlformats.org/officeDocument/2006/relationships" r:id="rId2" tooltip="VOLVER AL ÍNDICE"/>
        </xdr:cNvPr>
        <xdr:cNvGrpSpPr/>
      </xdr:nvGrpSpPr>
      <xdr:grpSpPr>
        <a:xfrm>
          <a:off x="6283779" y="8621486"/>
          <a:ext cx="79416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535781</xdr:colOff>
      <xdr:row>23</xdr:row>
      <xdr:rowOff>73308</xdr:rowOff>
    </xdr:from>
    <xdr:to>
      <xdr:col>18</xdr:col>
      <xdr:colOff>908276</xdr:colOff>
      <xdr:row>36</xdr:row>
      <xdr:rowOff>149508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107156</xdr:colOff>
      <xdr:row>0</xdr:row>
      <xdr:rowOff>166689</xdr:rowOff>
    </xdr:from>
    <xdr:to>
      <xdr:col>15</xdr:col>
      <xdr:colOff>1</xdr:colOff>
      <xdr:row>15</xdr:row>
      <xdr:rowOff>273845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83341</xdr:colOff>
      <xdr:row>15</xdr:row>
      <xdr:rowOff>71438</xdr:rowOff>
    </xdr:from>
    <xdr:to>
      <xdr:col>15</xdr:col>
      <xdr:colOff>559592</xdr:colOff>
      <xdr:row>23</xdr:row>
      <xdr:rowOff>95249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6365311"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202407</xdr:colOff>
      <xdr:row>39</xdr:row>
      <xdr:rowOff>71437</xdr:rowOff>
    </xdr:from>
    <xdr:to>
      <xdr:col>0</xdr:col>
      <xdr:colOff>1005298</xdr:colOff>
      <xdr:row>45</xdr:row>
      <xdr:rowOff>105637</xdr:rowOff>
    </xdr:to>
    <xdr:grpSp>
      <xdr:nvGrpSpPr>
        <xdr:cNvPr id="7" name="Grupo 6">
          <a:hlinkClick xmlns:r="http://schemas.openxmlformats.org/officeDocument/2006/relationships" r:id="rId1" tooltip="VOLVER AL ÍNDICE"/>
        </xdr:cNvPr>
        <xdr:cNvGrpSpPr/>
      </xdr:nvGrpSpPr>
      <xdr:grpSpPr>
        <a:xfrm>
          <a:off x="202407" y="7643812"/>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350693</xdr:colOff>
      <xdr:row>19</xdr:row>
      <xdr:rowOff>51954</xdr:rowOff>
    </xdr:from>
    <xdr:to>
      <xdr:col>6</xdr:col>
      <xdr:colOff>636443</xdr:colOff>
      <xdr:row>40</xdr:row>
      <xdr:rowOff>42429</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760268</xdr:colOff>
      <xdr:row>19</xdr:row>
      <xdr:rowOff>54551</xdr:rowOff>
    </xdr:from>
    <xdr:to>
      <xdr:col>12</xdr:col>
      <xdr:colOff>736889</xdr:colOff>
      <xdr:row>36</xdr:row>
      <xdr:rowOff>54551</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40</xdr:row>
      <xdr:rowOff>30691</xdr:rowOff>
    </xdr:from>
    <xdr:to>
      <xdr:col>6</xdr:col>
      <xdr:colOff>275167</xdr:colOff>
      <xdr:row>54</xdr:row>
      <xdr:rowOff>106891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31750</xdr:colOff>
      <xdr:row>55</xdr:row>
      <xdr:rowOff>169333</xdr:rowOff>
    </xdr:from>
    <xdr:to>
      <xdr:col>7</xdr:col>
      <xdr:colOff>834641</xdr:colOff>
      <xdr:row>62</xdr:row>
      <xdr:rowOff>14553</xdr:rowOff>
    </xdr:to>
    <xdr:grpSp>
      <xdr:nvGrpSpPr>
        <xdr:cNvPr id="15" name="Grupo 14">
          <a:hlinkClick xmlns:r="http://schemas.openxmlformats.org/officeDocument/2006/relationships" r:id="rId4" tooltip="VOLVER AL ÍNDICE"/>
        </xdr:cNvPr>
        <xdr:cNvGrpSpPr/>
      </xdr:nvGrpSpPr>
      <xdr:grpSpPr>
        <a:xfrm>
          <a:off x="6008688" y="10646833"/>
          <a:ext cx="8028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428623</xdr:colOff>
      <xdr:row>33</xdr:row>
      <xdr:rowOff>178593</xdr:rowOff>
    </xdr:from>
    <xdr:to>
      <xdr:col>18</xdr:col>
      <xdr:colOff>845344</xdr:colOff>
      <xdr:row>48</xdr:row>
      <xdr:rowOff>64293</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700087</xdr:colOff>
      <xdr:row>60</xdr:row>
      <xdr:rowOff>73819</xdr:rowOff>
    </xdr:from>
    <xdr:to>
      <xdr:col>24</xdr:col>
      <xdr:colOff>204787</xdr:colOff>
      <xdr:row>73</xdr:row>
      <xdr:rowOff>64294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747712</xdr:colOff>
      <xdr:row>74</xdr:row>
      <xdr:rowOff>171450</xdr:rowOff>
    </xdr:from>
    <xdr:to>
      <xdr:col>24</xdr:col>
      <xdr:colOff>252412</xdr:colOff>
      <xdr:row>91</xdr:row>
      <xdr:rowOff>57150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460022</xdr:colOff>
      <xdr:row>71</xdr:row>
      <xdr:rowOff>3101</xdr:rowOff>
    </xdr:from>
    <xdr:to>
      <xdr:col>7</xdr:col>
      <xdr:colOff>500913</xdr:colOff>
      <xdr:row>77</xdr:row>
      <xdr:rowOff>84101</xdr:rowOff>
    </xdr:to>
    <xdr:grpSp>
      <xdr:nvGrpSpPr>
        <xdr:cNvPr id="13" name="Grupo 12">
          <a:hlinkClick xmlns:r="http://schemas.openxmlformats.org/officeDocument/2006/relationships" r:id="rId7" tooltip="VOLVER AL ÍNDICE"/>
        </xdr:cNvPr>
        <xdr:cNvGrpSpPr/>
      </xdr:nvGrpSpPr>
      <xdr:grpSpPr>
        <a:xfrm>
          <a:off x="8597093" y="14494708"/>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940593</xdr:colOff>
      <xdr:row>26</xdr:row>
      <xdr:rowOff>35719</xdr:rowOff>
    </xdr:from>
    <xdr:to>
      <xdr:col>22</xdr:col>
      <xdr:colOff>507999</xdr:colOff>
      <xdr:row>44</xdr:row>
      <xdr:rowOff>11905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881063</xdr:colOff>
      <xdr:row>44</xdr:row>
      <xdr:rowOff>134540</xdr:rowOff>
    </xdr:from>
    <xdr:to>
      <xdr:col>24</xdr:col>
      <xdr:colOff>83344</xdr:colOff>
      <xdr:row>59</xdr:row>
      <xdr:rowOff>20240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98820</xdr:rowOff>
    </xdr:from>
    <xdr:to>
      <xdr:col>6</xdr:col>
      <xdr:colOff>571500</xdr:colOff>
      <xdr:row>31</xdr:row>
      <xdr:rowOff>175020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761999</xdr:colOff>
      <xdr:row>20</xdr:row>
      <xdr:rowOff>15478</xdr:rowOff>
    </xdr:from>
    <xdr:to>
      <xdr:col>16</xdr:col>
      <xdr:colOff>916781</xdr:colOff>
      <xdr:row>38</xdr:row>
      <xdr:rowOff>11907</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631032</xdr:colOff>
      <xdr:row>55</xdr:row>
      <xdr:rowOff>3798095</xdr:rowOff>
    </xdr:from>
    <xdr:to>
      <xdr:col>8</xdr:col>
      <xdr:colOff>671923</xdr:colOff>
      <xdr:row>62</xdr:row>
      <xdr:rowOff>3</xdr:rowOff>
    </xdr:to>
    <xdr:grpSp>
      <xdr:nvGrpSpPr>
        <xdr:cNvPr id="5" name="Grupo 4">
          <a:hlinkClick xmlns:r="http://schemas.openxmlformats.org/officeDocument/2006/relationships" r:id="rId4" tooltip="VOLVER AL ÍNDICE"/>
        </xdr:cNvPr>
        <xdr:cNvGrpSpPr/>
      </xdr:nvGrpSpPr>
      <xdr:grpSpPr>
        <a:xfrm>
          <a:off x="5965032" y="14501814"/>
          <a:ext cx="802891"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20</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690562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zoomScale="60" zoomScaleNormal="60" workbookViewId="0">
      <selection activeCell="A16" sqref="A16"/>
    </sheetView>
  </sheetViews>
  <sheetFormatPr baseColWidth="10" defaultRowHeight="15"/>
  <cols>
    <col min="1" max="1" width="26.5703125" style="183" customWidth="1"/>
    <col min="2" max="16384" width="11.42578125" style="183"/>
  </cols>
  <sheetData>
    <row r="1" spans="1:16" ht="45.75" customHeight="1">
      <c r="A1" s="402"/>
      <c r="B1" s="402"/>
      <c r="C1" s="402"/>
      <c r="D1" s="402"/>
      <c r="E1" s="402"/>
      <c r="F1" s="402"/>
      <c r="G1" s="402"/>
      <c r="H1" s="402"/>
      <c r="I1" s="402"/>
      <c r="J1" s="402"/>
      <c r="K1" s="402"/>
      <c r="L1" s="402"/>
      <c r="M1" s="402"/>
      <c r="N1" s="402"/>
      <c r="O1" s="402"/>
      <c r="P1" s="402"/>
    </row>
    <row r="2" spans="1:16" ht="24.95" customHeight="1">
      <c r="A2" s="184" t="s">
        <v>560</v>
      </c>
      <c r="B2" s="187" t="s">
        <v>500</v>
      </c>
      <c r="C2" s="185"/>
      <c r="D2" s="186"/>
      <c r="E2" s="186"/>
      <c r="F2" s="186"/>
      <c r="G2" s="186"/>
      <c r="H2" s="186"/>
      <c r="I2" s="186"/>
      <c r="J2" s="186"/>
      <c r="K2" s="186"/>
      <c r="L2" s="186"/>
      <c r="M2" s="186"/>
      <c r="N2" s="186"/>
      <c r="O2" s="186"/>
      <c r="P2" s="186"/>
    </row>
    <row r="3" spans="1:16" ht="18" customHeight="1">
      <c r="A3" s="184" t="s">
        <v>561</v>
      </c>
      <c r="B3" s="187" t="s">
        <v>45</v>
      </c>
      <c r="C3" s="185"/>
      <c r="D3" s="186"/>
      <c r="E3" s="186"/>
      <c r="F3" s="186"/>
      <c r="G3" s="186"/>
      <c r="H3" s="186"/>
      <c r="I3" s="186"/>
      <c r="J3" s="186"/>
      <c r="K3" s="186"/>
      <c r="L3" s="186"/>
      <c r="M3" s="186"/>
      <c r="N3" s="186"/>
      <c r="O3" s="186"/>
      <c r="P3" s="186"/>
    </row>
    <row r="4" spans="1:16" ht="24.95" customHeight="1">
      <c r="A4" s="184" t="s">
        <v>457</v>
      </c>
      <c r="B4" s="187" t="s">
        <v>501</v>
      </c>
      <c r="C4" s="185"/>
      <c r="D4" s="186"/>
      <c r="E4" s="186"/>
      <c r="F4" s="186"/>
      <c r="G4" s="186"/>
      <c r="H4" s="186"/>
      <c r="I4" s="186"/>
      <c r="J4" s="186"/>
      <c r="K4" s="186"/>
      <c r="L4" s="186"/>
      <c r="M4" s="186"/>
      <c r="N4" s="186"/>
      <c r="O4" s="186"/>
      <c r="P4" s="186"/>
    </row>
    <row r="5" spans="1:16" ht="18" customHeight="1">
      <c r="A5" s="184" t="s">
        <v>459</v>
      </c>
      <c r="B5" s="187" t="s">
        <v>456</v>
      </c>
      <c r="C5" s="185"/>
      <c r="D5" s="186"/>
      <c r="E5" s="186"/>
      <c r="F5" s="186"/>
      <c r="G5" s="186"/>
      <c r="H5" s="186"/>
      <c r="I5" s="186"/>
      <c r="J5" s="186"/>
      <c r="K5" s="186"/>
      <c r="L5" s="186"/>
      <c r="M5" s="186"/>
      <c r="N5" s="186"/>
      <c r="O5" s="186"/>
      <c r="P5" s="186"/>
    </row>
    <row r="6" spans="1:16" ht="18" customHeight="1">
      <c r="A6" s="184" t="s">
        <v>458</v>
      </c>
      <c r="B6" s="187" t="s">
        <v>461</v>
      </c>
      <c r="C6" s="185"/>
      <c r="D6" s="186"/>
      <c r="E6" s="186"/>
      <c r="F6" s="186"/>
      <c r="G6" s="186"/>
      <c r="H6" s="186"/>
      <c r="I6" s="186"/>
      <c r="J6" s="186"/>
      <c r="K6" s="186"/>
      <c r="L6" s="186"/>
      <c r="M6" s="186"/>
      <c r="N6" s="186"/>
      <c r="O6" s="186"/>
      <c r="P6" s="186"/>
    </row>
    <row r="7" spans="1:16" ht="24.95" customHeight="1">
      <c r="A7" s="184" t="s">
        <v>465</v>
      </c>
      <c r="B7" s="187" t="s">
        <v>462</v>
      </c>
      <c r="C7" s="185"/>
      <c r="D7" s="186"/>
      <c r="E7" s="186"/>
      <c r="F7" s="186"/>
      <c r="G7" s="186"/>
      <c r="H7" s="186"/>
      <c r="I7" s="186"/>
      <c r="J7" s="186"/>
      <c r="K7" s="186"/>
      <c r="L7" s="186"/>
      <c r="M7" s="186"/>
      <c r="N7" s="186"/>
      <c r="O7" s="186"/>
      <c r="P7" s="186"/>
    </row>
    <row r="8" spans="1:16" ht="18" customHeight="1">
      <c r="A8" s="184" t="s">
        <v>466</v>
      </c>
      <c r="B8" s="187" t="s">
        <v>478</v>
      </c>
      <c r="C8" s="185"/>
      <c r="D8" s="186"/>
      <c r="E8" s="186"/>
      <c r="F8" s="186"/>
      <c r="G8" s="186"/>
      <c r="H8" s="186"/>
      <c r="I8" s="186"/>
      <c r="J8" s="186"/>
      <c r="K8" s="186"/>
      <c r="L8" s="186"/>
      <c r="M8" s="186"/>
      <c r="N8" s="186"/>
      <c r="O8" s="186"/>
      <c r="P8" s="186"/>
    </row>
    <row r="9" spans="1:16" ht="18" customHeight="1">
      <c r="A9" s="184" t="s">
        <v>467</v>
      </c>
      <c r="B9" s="187" t="s">
        <v>502</v>
      </c>
      <c r="C9" s="185"/>
      <c r="D9" s="186"/>
      <c r="E9" s="186"/>
      <c r="F9" s="186"/>
      <c r="G9" s="186"/>
      <c r="H9" s="186"/>
      <c r="I9" s="186"/>
      <c r="J9" s="186"/>
      <c r="K9" s="186"/>
      <c r="L9" s="186"/>
      <c r="M9" s="186"/>
      <c r="N9" s="186"/>
      <c r="O9" s="186"/>
      <c r="P9" s="186"/>
    </row>
    <row r="10" spans="1:16" ht="18" customHeight="1">
      <c r="A10" s="184" t="s">
        <v>468</v>
      </c>
      <c r="B10" s="187" t="s">
        <v>477</v>
      </c>
      <c r="C10" s="185"/>
      <c r="D10" s="186"/>
      <c r="E10" s="186"/>
      <c r="F10" s="186"/>
      <c r="G10" s="186"/>
      <c r="H10" s="186"/>
      <c r="I10" s="186"/>
      <c r="J10" s="186"/>
      <c r="K10" s="186"/>
      <c r="L10" s="186"/>
      <c r="M10" s="186"/>
      <c r="N10" s="186"/>
      <c r="O10" s="186"/>
      <c r="P10" s="186"/>
    </row>
    <row r="11" spans="1:16" ht="18" customHeight="1">
      <c r="A11" s="184" t="s">
        <v>469</v>
      </c>
      <c r="B11" s="187" t="s">
        <v>473</v>
      </c>
      <c r="C11" s="185"/>
      <c r="D11" s="186"/>
      <c r="E11" s="186"/>
      <c r="F11" s="186"/>
      <c r="G11" s="186"/>
      <c r="H11" s="186"/>
      <c r="I11" s="186"/>
      <c r="J11" s="186"/>
      <c r="K11" s="186"/>
      <c r="L11" s="186"/>
      <c r="M11" s="186"/>
      <c r="N11" s="186"/>
      <c r="O11" s="186"/>
      <c r="P11" s="186"/>
    </row>
    <row r="12" spans="1:16" ht="18" customHeight="1">
      <c r="A12" s="184" t="s">
        <v>470</v>
      </c>
      <c r="B12" s="187" t="s">
        <v>474</v>
      </c>
      <c r="C12" s="185"/>
      <c r="D12" s="186"/>
      <c r="E12" s="186"/>
      <c r="F12" s="186"/>
      <c r="G12" s="186"/>
      <c r="H12" s="186"/>
      <c r="I12" s="186"/>
      <c r="J12" s="186"/>
      <c r="K12" s="186"/>
      <c r="L12" s="186"/>
      <c r="M12" s="186"/>
      <c r="N12" s="186"/>
      <c r="O12" s="186"/>
      <c r="P12" s="186"/>
    </row>
    <row r="13" spans="1:16" ht="18" customHeight="1">
      <c r="A13" s="184" t="s">
        <v>471</v>
      </c>
      <c r="B13" s="187" t="s">
        <v>475</v>
      </c>
      <c r="C13" s="185"/>
      <c r="D13" s="186"/>
      <c r="E13" s="186"/>
      <c r="F13" s="186"/>
      <c r="G13" s="186"/>
      <c r="H13" s="186"/>
      <c r="I13" s="186"/>
      <c r="J13" s="186"/>
      <c r="K13" s="186"/>
      <c r="L13" s="186"/>
      <c r="M13" s="186"/>
      <c r="N13" s="186"/>
      <c r="O13" s="186"/>
      <c r="P13" s="186"/>
    </row>
    <row r="14" spans="1:16" ht="18" customHeight="1">
      <c r="A14" s="184" t="s">
        <v>472</v>
      </c>
      <c r="B14" s="187" t="s">
        <v>476</v>
      </c>
      <c r="C14" s="185"/>
      <c r="D14" s="186"/>
      <c r="E14" s="186"/>
      <c r="F14" s="186"/>
      <c r="G14" s="186"/>
      <c r="H14" s="186"/>
      <c r="I14" s="186"/>
      <c r="J14" s="186"/>
      <c r="K14" s="186"/>
      <c r="L14" s="186"/>
      <c r="M14" s="186"/>
      <c r="N14" s="186"/>
      <c r="O14" s="186"/>
      <c r="P14" s="186"/>
    </row>
    <row r="15" spans="1:16" ht="24.95" customHeight="1">
      <c r="A15" s="184" t="s">
        <v>518</v>
      </c>
      <c r="B15" s="187" t="s">
        <v>519</v>
      </c>
      <c r="C15" s="185"/>
      <c r="D15" s="186"/>
      <c r="E15" s="186"/>
      <c r="F15" s="186"/>
      <c r="G15" s="186"/>
      <c r="H15" s="186"/>
      <c r="I15" s="186"/>
      <c r="J15" s="186"/>
      <c r="K15" s="186"/>
      <c r="L15" s="186"/>
      <c r="M15" s="186"/>
      <c r="N15" s="186"/>
      <c r="O15" s="186"/>
      <c r="P15" s="186"/>
    </row>
    <row r="16" spans="1:16" ht="24.95" customHeight="1">
      <c r="A16" s="184" t="s">
        <v>479</v>
      </c>
      <c r="B16" s="187" t="s">
        <v>557</v>
      </c>
      <c r="C16" s="185"/>
      <c r="D16" s="186"/>
      <c r="E16" s="186"/>
      <c r="F16" s="186"/>
      <c r="G16" s="186"/>
      <c r="H16" s="186"/>
      <c r="I16" s="186"/>
      <c r="J16" s="186"/>
      <c r="K16" s="186"/>
      <c r="L16" s="186"/>
      <c r="M16" s="186"/>
      <c r="N16" s="186"/>
      <c r="O16" s="186"/>
      <c r="P16" s="186"/>
    </row>
    <row r="17" spans="1:16" ht="18" customHeight="1">
      <c r="A17" s="184" t="s">
        <v>480</v>
      </c>
      <c r="B17" s="187" t="s">
        <v>483</v>
      </c>
      <c r="C17" s="185"/>
      <c r="D17" s="186"/>
      <c r="E17" s="186"/>
      <c r="F17" s="186"/>
      <c r="G17" s="186"/>
      <c r="H17" s="186"/>
      <c r="I17" s="186"/>
      <c r="J17" s="186"/>
      <c r="K17" s="186"/>
      <c r="L17" s="186"/>
      <c r="M17" s="186"/>
      <c r="N17" s="186"/>
      <c r="O17" s="186"/>
      <c r="P17" s="186"/>
    </row>
    <row r="18" spans="1:16" ht="18" customHeight="1">
      <c r="A18" s="184" t="s">
        <v>481</v>
      </c>
      <c r="B18" s="187" t="s">
        <v>484</v>
      </c>
      <c r="C18" s="185"/>
      <c r="D18" s="186"/>
      <c r="E18" s="186"/>
      <c r="F18" s="186"/>
      <c r="G18" s="186"/>
      <c r="H18" s="186"/>
      <c r="I18" s="186"/>
      <c r="J18" s="186"/>
      <c r="K18" s="186"/>
      <c r="L18" s="186"/>
      <c r="M18" s="186"/>
      <c r="N18" s="186"/>
      <c r="O18" s="186"/>
      <c r="P18" s="186"/>
    </row>
    <row r="19" spans="1:16" ht="18" customHeight="1">
      <c r="A19" s="184" t="s">
        <v>482</v>
      </c>
      <c r="B19" s="187" t="s">
        <v>485</v>
      </c>
      <c r="C19" s="185"/>
      <c r="D19" s="186"/>
      <c r="E19" s="186"/>
      <c r="F19" s="186"/>
      <c r="G19" s="186"/>
      <c r="H19" s="186"/>
      <c r="I19" s="186"/>
      <c r="J19" s="186"/>
      <c r="K19" s="186"/>
      <c r="L19" s="186"/>
      <c r="M19" s="186"/>
      <c r="N19" s="186"/>
      <c r="O19" s="186"/>
      <c r="P19" s="186"/>
    </row>
    <row r="20" spans="1:16" ht="24.95" customHeight="1">
      <c r="A20" s="184" t="s">
        <v>489</v>
      </c>
      <c r="B20" s="187" t="s">
        <v>486</v>
      </c>
      <c r="C20" s="185"/>
      <c r="D20" s="186"/>
      <c r="E20" s="186"/>
      <c r="F20" s="186"/>
      <c r="G20" s="186"/>
      <c r="H20" s="186"/>
      <c r="I20" s="186"/>
      <c r="J20" s="186"/>
      <c r="K20" s="186"/>
      <c r="L20" s="186"/>
      <c r="M20" s="186"/>
      <c r="N20" s="186"/>
      <c r="O20" s="186"/>
      <c r="P20" s="186"/>
    </row>
    <row r="21" spans="1:16" ht="18" customHeight="1">
      <c r="A21" s="184" t="s">
        <v>490</v>
      </c>
      <c r="B21" s="187" t="s">
        <v>487</v>
      </c>
      <c r="C21" s="185"/>
      <c r="D21" s="186"/>
      <c r="E21" s="186"/>
      <c r="F21" s="186"/>
      <c r="G21" s="186"/>
      <c r="H21" s="186"/>
      <c r="I21" s="186"/>
      <c r="J21" s="186"/>
      <c r="K21" s="186"/>
      <c r="L21" s="186"/>
      <c r="M21" s="186"/>
      <c r="N21" s="186"/>
      <c r="O21" s="186"/>
      <c r="P21" s="186"/>
    </row>
    <row r="22" spans="1:16" ht="24.95" customHeight="1">
      <c r="A22" s="184" t="s">
        <v>491</v>
      </c>
      <c r="B22" s="187" t="s">
        <v>488</v>
      </c>
      <c r="C22" s="185"/>
      <c r="D22" s="186"/>
      <c r="E22" s="186"/>
      <c r="F22" s="186"/>
      <c r="G22" s="186"/>
      <c r="H22" s="186"/>
      <c r="I22" s="186"/>
      <c r="J22" s="186"/>
      <c r="K22" s="186"/>
      <c r="L22" s="186"/>
      <c r="M22" s="186"/>
      <c r="N22" s="186"/>
      <c r="O22" s="186"/>
      <c r="P22" s="186"/>
    </row>
    <row r="23" spans="1:16" ht="24.95" customHeight="1">
      <c r="A23" s="184" t="s">
        <v>592</v>
      </c>
      <c r="B23" s="403" t="s">
        <v>591</v>
      </c>
      <c r="C23" s="403"/>
      <c r="D23" s="403"/>
      <c r="E23" s="403"/>
      <c r="F23" s="403"/>
      <c r="G23" s="403"/>
      <c r="H23" s="403"/>
      <c r="I23" s="403"/>
      <c r="J23" s="403"/>
      <c r="K23" s="403"/>
      <c r="L23" s="403"/>
      <c r="M23" s="403"/>
      <c r="N23" s="403"/>
      <c r="O23" s="403"/>
      <c r="P23" s="403"/>
    </row>
    <row r="24" spans="1:16" ht="18" customHeight="1">
      <c r="A24" s="184"/>
      <c r="B24" s="403"/>
      <c r="C24" s="403"/>
      <c r="D24" s="403"/>
      <c r="E24" s="403"/>
      <c r="F24" s="403"/>
      <c r="G24" s="403"/>
      <c r="H24" s="403"/>
      <c r="I24" s="403"/>
      <c r="J24" s="403"/>
      <c r="K24" s="403"/>
      <c r="L24" s="403"/>
      <c r="M24" s="403"/>
      <c r="N24" s="403"/>
      <c r="O24" s="403"/>
      <c r="P24" s="403"/>
    </row>
    <row r="25" spans="1:16" ht="24.95" customHeight="1">
      <c r="A25" s="184" t="s">
        <v>496</v>
      </c>
      <c r="B25" s="187" t="s">
        <v>492</v>
      </c>
      <c r="C25" s="185"/>
      <c r="D25" s="186"/>
      <c r="E25" s="186"/>
      <c r="F25" s="186"/>
      <c r="G25" s="186"/>
      <c r="H25" s="186"/>
      <c r="I25" s="186"/>
      <c r="J25" s="186"/>
      <c r="K25" s="186"/>
      <c r="L25" s="186"/>
      <c r="M25" s="186"/>
      <c r="N25" s="186"/>
      <c r="O25" s="186"/>
      <c r="P25" s="186"/>
    </row>
    <row r="26" spans="1:16" ht="18" customHeight="1">
      <c r="A26" s="184" t="s">
        <v>497</v>
      </c>
      <c r="B26" s="187" t="s">
        <v>493</v>
      </c>
      <c r="C26" s="185"/>
      <c r="D26" s="186"/>
      <c r="E26" s="186"/>
      <c r="F26" s="186"/>
      <c r="G26" s="186"/>
      <c r="H26" s="186"/>
      <c r="I26" s="186"/>
      <c r="J26" s="186"/>
      <c r="K26" s="186"/>
      <c r="L26" s="186"/>
      <c r="M26" s="186"/>
      <c r="N26" s="186"/>
      <c r="O26" s="186"/>
      <c r="P26" s="186"/>
    </row>
    <row r="27" spans="1:16" ht="25.5" customHeight="1">
      <c r="A27" s="184" t="s">
        <v>593</v>
      </c>
      <c r="B27" s="185" t="s">
        <v>594</v>
      </c>
      <c r="C27" s="185"/>
      <c r="D27" s="185"/>
      <c r="E27" s="185"/>
      <c r="F27" s="185"/>
      <c r="G27" s="185"/>
      <c r="H27" s="185"/>
      <c r="I27" s="185"/>
      <c r="J27" s="185"/>
      <c r="K27" s="185"/>
      <c r="L27" s="185"/>
      <c r="M27" s="186"/>
      <c r="N27" s="186"/>
      <c r="O27" s="186"/>
      <c r="P27" s="186"/>
    </row>
    <row r="28" spans="1:16" ht="24.95" customHeight="1">
      <c r="A28" s="184" t="s">
        <v>498</v>
      </c>
      <c r="B28" s="187" t="s">
        <v>494</v>
      </c>
      <c r="C28" s="185"/>
      <c r="D28" s="186"/>
      <c r="E28" s="186"/>
      <c r="F28" s="186"/>
      <c r="G28" s="186"/>
      <c r="H28" s="186"/>
      <c r="I28" s="186"/>
      <c r="J28" s="186"/>
      <c r="K28" s="186"/>
      <c r="L28" s="186"/>
      <c r="M28" s="186"/>
      <c r="N28" s="186"/>
      <c r="O28" s="186"/>
      <c r="P28" s="186"/>
    </row>
    <row r="29" spans="1:16" ht="18" customHeight="1">
      <c r="A29" s="184" t="s">
        <v>499</v>
      </c>
      <c r="B29" s="187" t="s">
        <v>495</v>
      </c>
      <c r="C29" s="185"/>
      <c r="D29" s="186"/>
      <c r="E29" s="186"/>
      <c r="F29" s="186"/>
      <c r="G29" s="186"/>
      <c r="H29" s="186"/>
      <c r="I29" s="186"/>
      <c r="J29" s="186"/>
      <c r="K29" s="186"/>
      <c r="L29" s="186"/>
      <c r="M29" s="186"/>
      <c r="N29" s="186"/>
      <c r="O29" s="186"/>
      <c r="P29" s="186"/>
    </row>
    <row r="30" spans="1:16" ht="18" customHeight="1">
      <c r="A30" s="186"/>
      <c r="B30" s="186"/>
      <c r="C30" s="186"/>
      <c r="D30" s="186"/>
      <c r="E30" s="186"/>
      <c r="F30" s="186"/>
      <c r="G30" s="186"/>
      <c r="H30" s="186"/>
      <c r="I30" s="186"/>
      <c r="J30" s="186"/>
      <c r="K30" s="186"/>
      <c r="L30" s="186"/>
      <c r="M30" s="186"/>
      <c r="N30" s="186"/>
      <c r="O30" s="186"/>
      <c r="P30" s="186"/>
    </row>
  </sheetData>
  <sheetProtection algorithmName="SHA-512" hashValue="YSnzmTn2SWlErSCsAkokPCBRRt1gh9AZU1DT4UoaHcqOq3rXdIutYo2pVB83uHGrteDpkZLTcSvqxLGWq/B0Zg==" saltValue="bUu0K7jvQyl3kPxhuZZ0zg==" spinCount="100000" sheet="1" objects="1" scenarios="1"/>
  <mergeCells count="2">
    <mergeCell ref="A1:P1"/>
    <mergeCell ref="B23:P24"/>
  </mergeCells>
  <hyperlinks>
    <hyperlink ref="A2" location="DEMOGRAFÍA_1!A1" display="DEMOGRAFÍA_1"/>
    <hyperlink ref="A3" location="DEMOGRAFÍA_2!A1" display="DEMOGRAFÍA_2"/>
    <hyperlink ref="A4" location="TURISMO_1!A1" display="TURISMO_1"/>
    <hyperlink ref="A5" location="TURISMO_2!A1" display="TURISMO_2"/>
    <hyperlink ref="A6" location="TURISMO_3!A1" display="TURISMO_3"/>
    <hyperlink ref="A7" location="PARO_1!A1" display="PARO_1"/>
    <hyperlink ref="A8" location="PARO_2!A1" display="PARO_2"/>
    <hyperlink ref="A9" location="PARO_3!A1" display="PARO_3"/>
    <hyperlink ref="A10" location="PARO_4!A1" display="PARO_4"/>
    <hyperlink ref="A11" location="PARO_5!A1" display="PARO_5"/>
    <hyperlink ref="A12" location="PARO_6!A1" display="PARO_6"/>
    <hyperlink ref="A13" location="PARO_7!A1" display="PARO_7"/>
    <hyperlink ref="A14" location="PARO_8!A1" display="PARO_8"/>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REF!A1" display="REF"/>
    <hyperlink ref="A23" location="PIB_2!A1" display="PIB_2"/>
    <hyperlink ref="A25" location="'AFILIADOS S.S._1'!A1" display="AFILIADOS S.S._1"/>
    <hyperlink ref="A26" location="AFILIADOS_S.S._2!A1" display="AFILIADOS S.S._2"/>
    <hyperlink ref="A28" location="EPA_1!A1" display="EPA_1"/>
    <hyperlink ref="A29" location="EPA_2!A1" display="EPA_2"/>
    <hyperlink ref="A15" location="ERTES!A1" display="ERTES"/>
    <hyperlink ref="A23: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I41"/>
  <sheetViews>
    <sheetView showGridLines="0" zoomScale="80" zoomScaleNormal="80" workbookViewId="0">
      <selection sqref="A1:I1"/>
    </sheetView>
  </sheetViews>
  <sheetFormatPr baseColWidth="10" defaultRowHeight="15"/>
  <cols>
    <col min="1" max="1" width="24.140625" bestFit="1" customWidth="1"/>
    <col min="4" max="4" width="13.5703125" customWidth="1"/>
    <col min="5" max="5" width="15.140625" customWidth="1"/>
    <col min="6" max="6" width="12.7109375" customWidth="1"/>
    <col min="8" max="8" width="12.5703125" customWidth="1"/>
    <col min="9" max="9" width="12.42578125" customWidth="1"/>
  </cols>
  <sheetData>
    <row r="1" spans="1:9" ht="25.5" customHeight="1">
      <c r="A1" s="435" t="s">
        <v>464</v>
      </c>
      <c r="B1" s="435"/>
      <c r="C1" s="435"/>
      <c r="D1" s="435"/>
      <c r="E1" s="435"/>
      <c r="F1" s="435"/>
      <c r="G1" s="435"/>
      <c r="H1" s="435"/>
      <c r="I1" s="435"/>
    </row>
    <row r="2" spans="1:9" ht="31.5" customHeight="1" thickBot="1">
      <c r="A2" s="43" t="s">
        <v>113</v>
      </c>
      <c r="B2" s="44" t="s">
        <v>163</v>
      </c>
      <c r="C2" s="44" t="s">
        <v>162</v>
      </c>
      <c r="D2" s="44" t="s">
        <v>161</v>
      </c>
      <c r="E2" s="44" t="s">
        <v>160</v>
      </c>
      <c r="F2" s="44" t="s">
        <v>159</v>
      </c>
      <c r="G2" s="45" t="s">
        <v>121</v>
      </c>
      <c r="H2" s="43" t="s">
        <v>122</v>
      </c>
      <c r="I2" s="44" t="s">
        <v>123</v>
      </c>
    </row>
    <row r="3" spans="1:9">
      <c r="A3" s="42"/>
      <c r="B3" s="71"/>
      <c r="C3" s="71"/>
      <c r="D3" s="71"/>
      <c r="E3" s="71"/>
      <c r="F3" s="71"/>
      <c r="G3" s="70"/>
      <c r="H3" s="69"/>
      <c r="I3" s="46"/>
    </row>
    <row r="4" spans="1:9">
      <c r="A4" s="42" t="s">
        <v>124</v>
      </c>
      <c r="B4" s="49">
        <v>1</v>
      </c>
      <c r="C4" s="49">
        <v>2345</v>
      </c>
      <c r="D4" s="49">
        <v>566</v>
      </c>
      <c r="E4" s="49">
        <v>105</v>
      </c>
      <c r="F4" s="49">
        <v>82</v>
      </c>
      <c r="G4" s="53">
        <v>3099</v>
      </c>
      <c r="H4" s="49">
        <v>2849</v>
      </c>
      <c r="I4" s="68">
        <f t="shared" ref="I4:I34" si="0">G4*100/H4-100</f>
        <v>8.7750087750087715</v>
      </c>
    </row>
    <row r="5" spans="1:9">
      <c r="A5" s="42" t="s">
        <v>125</v>
      </c>
      <c r="B5" s="49">
        <v>0</v>
      </c>
      <c r="C5" s="49">
        <v>263</v>
      </c>
      <c r="D5" s="49">
        <v>185</v>
      </c>
      <c r="E5" s="49">
        <v>35</v>
      </c>
      <c r="F5" s="49">
        <v>33</v>
      </c>
      <c r="G5" s="53">
        <v>516</v>
      </c>
      <c r="H5" s="49">
        <v>504</v>
      </c>
      <c r="I5" s="68">
        <f t="shared" si="0"/>
        <v>2.3809523809523796</v>
      </c>
    </row>
    <row r="6" spans="1:9">
      <c r="A6" s="42" t="s">
        <v>126</v>
      </c>
      <c r="B6" s="49">
        <v>1</v>
      </c>
      <c r="C6" s="49">
        <v>442</v>
      </c>
      <c r="D6" s="49">
        <v>192</v>
      </c>
      <c r="E6" s="49">
        <v>28</v>
      </c>
      <c r="F6" s="49">
        <v>38</v>
      </c>
      <c r="G6" s="53">
        <v>701</v>
      </c>
      <c r="H6" s="49">
        <v>558</v>
      </c>
      <c r="I6" s="68">
        <f t="shared" si="0"/>
        <v>25.627240143369178</v>
      </c>
    </row>
    <row r="7" spans="1:9">
      <c r="A7" s="42" t="s">
        <v>127</v>
      </c>
      <c r="B7" s="49">
        <v>4</v>
      </c>
      <c r="C7" s="49">
        <v>5777</v>
      </c>
      <c r="D7" s="49">
        <v>1173</v>
      </c>
      <c r="E7" s="49">
        <v>179</v>
      </c>
      <c r="F7" s="49">
        <v>194</v>
      </c>
      <c r="G7" s="53">
        <v>7327</v>
      </c>
      <c r="H7" s="49">
        <v>7233</v>
      </c>
      <c r="I7" s="68">
        <f t="shared" si="0"/>
        <v>1.2995990598645051</v>
      </c>
    </row>
    <row r="8" spans="1:9">
      <c r="A8" s="42" t="s">
        <v>128</v>
      </c>
      <c r="B8" s="49">
        <v>0</v>
      </c>
      <c r="C8" s="49">
        <v>249</v>
      </c>
      <c r="D8" s="49">
        <v>226</v>
      </c>
      <c r="E8" s="49">
        <v>16</v>
      </c>
      <c r="F8" s="49">
        <v>28</v>
      </c>
      <c r="G8" s="53">
        <v>519</v>
      </c>
      <c r="H8" s="49">
        <v>512</v>
      </c>
      <c r="I8" s="68">
        <f t="shared" si="0"/>
        <v>1.3671875</v>
      </c>
    </row>
    <row r="9" spans="1:9">
      <c r="A9" s="42" t="s">
        <v>129</v>
      </c>
      <c r="B9" s="49">
        <v>1</v>
      </c>
      <c r="C9" s="49">
        <v>1122</v>
      </c>
      <c r="D9" s="49">
        <v>826</v>
      </c>
      <c r="E9" s="49">
        <v>213</v>
      </c>
      <c r="F9" s="49">
        <v>157</v>
      </c>
      <c r="G9" s="53">
        <v>2319</v>
      </c>
      <c r="H9" s="49">
        <v>2258</v>
      </c>
      <c r="I9" s="68">
        <f t="shared" si="0"/>
        <v>2.7015057573073449</v>
      </c>
    </row>
    <row r="10" spans="1:9">
      <c r="A10" s="42" t="s">
        <v>130</v>
      </c>
      <c r="B10" s="49">
        <v>0</v>
      </c>
      <c r="C10" s="49">
        <v>122</v>
      </c>
      <c r="D10" s="49">
        <v>94</v>
      </c>
      <c r="E10" s="49">
        <v>13</v>
      </c>
      <c r="F10" s="49">
        <v>22</v>
      </c>
      <c r="G10" s="53">
        <v>251</v>
      </c>
      <c r="H10" s="49">
        <v>241</v>
      </c>
      <c r="I10" s="68">
        <f t="shared" si="0"/>
        <v>4.1493775933609953</v>
      </c>
    </row>
    <row r="11" spans="1:9">
      <c r="A11" s="42" t="s">
        <v>131</v>
      </c>
      <c r="B11" s="49">
        <v>0</v>
      </c>
      <c r="C11" s="49">
        <v>246</v>
      </c>
      <c r="D11" s="49">
        <v>215</v>
      </c>
      <c r="E11" s="49">
        <v>18</v>
      </c>
      <c r="F11" s="49">
        <v>32</v>
      </c>
      <c r="G11" s="53">
        <v>511</v>
      </c>
      <c r="H11" s="49">
        <v>488</v>
      </c>
      <c r="I11" s="68">
        <f t="shared" si="0"/>
        <v>4.7131147540983562</v>
      </c>
    </row>
    <row r="12" spans="1:9">
      <c r="A12" s="42" t="s">
        <v>132</v>
      </c>
      <c r="B12" s="49">
        <v>5</v>
      </c>
      <c r="C12" s="49">
        <v>3270</v>
      </c>
      <c r="D12" s="49">
        <v>954</v>
      </c>
      <c r="E12" s="49">
        <v>178</v>
      </c>
      <c r="F12" s="49">
        <v>138</v>
      </c>
      <c r="G12" s="53">
        <v>4545</v>
      </c>
      <c r="H12" s="49">
        <v>4252</v>
      </c>
      <c r="I12" s="68">
        <f t="shared" si="0"/>
        <v>6.8908748824082835</v>
      </c>
    </row>
    <row r="13" spans="1:9">
      <c r="A13" s="42" t="s">
        <v>133</v>
      </c>
      <c r="B13" s="49">
        <v>0</v>
      </c>
      <c r="C13" s="49">
        <v>239</v>
      </c>
      <c r="D13" s="49">
        <v>230</v>
      </c>
      <c r="E13" s="49">
        <v>30</v>
      </c>
      <c r="F13" s="49">
        <v>50</v>
      </c>
      <c r="G13" s="53">
        <v>549</v>
      </c>
      <c r="H13" s="49">
        <v>587</v>
      </c>
      <c r="I13" s="68">
        <f t="shared" si="0"/>
        <v>-6.4735945485519579</v>
      </c>
    </row>
    <row r="14" spans="1:9">
      <c r="A14" s="42" t="s">
        <v>134</v>
      </c>
      <c r="B14" s="49">
        <v>7</v>
      </c>
      <c r="C14" s="49">
        <v>1342</v>
      </c>
      <c r="D14" s="49">
        <v>350</v>
      </c>
      <c r="E14" s="49">
        <v>60</v>
      </c>
      <c r="F14" s="49">
        <v>55</v>
      </c>
      <c r="G14" s="53">
        <v>1814</v>
      </c>
      <c r="H14" s="49">
        <v>1793</v>
      </c>
      <c r="I14" s="68">
        <f t="shared" si="0"/>
        <v>1.1712214166201846</v>
      </c>
    </row>
    <row r="15" spans="1:9">
      <c r="A15" s="42" t="s">
        <v>135</v>
      </c>
      <c r="B15" s="49">
        <v>1</v>
      </c>
      <c r="C15" s="49">
        <v>1182</v>
      </c>
      <c r="D15" s="49">
        <v>786</v>
      </c>
      <c r="E15" s="49">
        <v>127</v>
      </c>
      <c r="F15" s="49">
        <v>153</v>
      </c>
      <c r="G15" s="53">
        <v>2249</v>
      </c>
      <c r="H15" s="49">
        <v>2153</v>
      </c>
      <c r="I15" s="68">
        <f t="shared" si="0"/>
        <v>4.4588945657222467</v>
      </c>
    </row>
    <row r="16" spans="1:9">
      <c r="A16" s="42" t="s">
        <v>136</v>
      </c>
      <c r="B16" s="49">
        <v>1</v>
      </c>
      <c r="C16" s="49">
        <v>1224</v>
      </c>
      <c r="D16" s="49">
        <v>1051</v>
      </c>
      <c r="E16" s="49">
        <v>109</v>
      </c>
      <c r="F16" s="49">
        <v>211</v>
      </c>
      <c r="G16" s="53">
        <v>2596</v>
      </c>
      <c r="H16" s="49">
        <v>2672</v>
      </c>
      <c r="I16" s="68">
        <f t="shared" si="0"/>
        <v>-2.8443113772455035</v>
      </c>
    </row>
    <row r="17" spans="1:9">
      <c r="A17" s="42" t="s">
        <v>137</v>
      </c>
      <c r="B17" s="49">
        <v>11</v>
      </c>
      <c r="C17" s="49">
        <v>7099</v>
      </c>
      <c r="D17" s="49">
        <v>6983</v>
      </c>
      <c r="E17" s="49">
        <v>1367</v>
      </c>
      <c r="F17" s="49">
        <v>1095</v>
      </c>
      <c r="G17" s="53">
        <v>16555</v>
      </c>
      <c r="H17" s="49">
        <v>16344</v>
      </c>
      <c r="I17" s="68">
        <f t="shared" si="0"/>
        <v>1.2909936368086079</v>
      </c>
    </row>
    <row r="18" spans="1:9">
      <c r="A18" s="42" t="s">
        <v>138</v>
      </c>
      <c r="B18" s="49">
        <v>1</v>
      </c>
      <c r="C18" s="49">
        <v>394</v>
      </c>
      <c r="D18" s="49">
        <v>497</v>
      </c>
      <c r="E18" s="49">
        <v>66</v>
      </c>
      <c r="F18" s="49">
        <v>71</v>
      </c>
      <c r="G18" s="53">
        <v>1029</v>
      </c>
      <c r="H18" s="49">
        <v>1036</v>
      </c>
      <c r="I18" s="68">
        <f t="shared" si="0"/>
        <v>-0.67567567567567721</v>
      </c>
    </row>
    <row r="19" spans="1:9">
      <c r="A19" s="42" t="s">
        <v>139</v>
      </c>
      <c r="B19" s="49">
        <v>4</v>
      </c>
      <c r="C19" s="49">
        <v>2142</v>
      </c>
      <c r="D19" s="49">
        <v>1674</v>
      </c>
      <c r="E19" s="49">
        <v>275</v>
      </c>
      <c r="F19" s="49">
        <v>269</v>
      </c>
      <c r="G19" s="53">
        <v>4364</v>
      </c>
      <c r="H19" s="49">
        <v>4508</v>
      </c>
      <c r="I19" s="68">
        <f t="shared" si="0"/>
        <v>-3.1943212067435667</v>
      </c>
    </row>
    <row r="20" spans="1:9">
      <c r="A20" s="42" t="s">
        <v>140</v>
      </c>
      <c r="B20" s="49">
        <v>0</v>
      </c>
      <c r="C20" s="49">
        <v>1632</v>
      </c>
      <c r="D20" s="49">
        <v>1107</v>
      </c>
      <c r="E20" s="49">
        <v>209</v>
      </c>
      <c r="F20" s="49">
        <v>148</v>
      </c>
      <c r="G20" s="53">
        <v>3096</v>
      </c>
      <c r="H20" s="49">
        <v>3056</v>
      </c>
      <c r="I20" s="68">
        <f t="shared" si="0"/>
        <v>1.3089005235602116</v>
      </c>
    </row>
    <row r="21" spans="1:9">
      <c r="A21" s="42" t="s">
        <v>141</v>
      </c>
      <c r="B21" s="49">
        <v>3</v>
      </c>
      <c r="C21" s="49">
        <v>2080</v>
      </c>
      <c r="D21" s="49">
        <v>1564</v>
      </c>
      <c r="E21" s="49">
        <v>189</v>
      </c>
      <c r="F21" s="49">
        <v>257</v>
      </c>
      <c r="G21" s="53">
        <v>4093</v>
      </c>
      <c r="H21" s="49">
        <v>4164</v>
      </c>
      <c r="I21" s="68">
        <f t="shared" si="0"/>
        <v>-1.7050912584053748</v>
      </c>
    </row>
    <row r="22" spans="1:9">
      <c r="A22" s="42" t="s">
        <v>142</v>
      </c>
      <c r="B22" s="49">
        <v>1</v>
      </c>
      <c r="C22" s="49">
        <v>630</v>
      </c>
      <c r="D22" s="49">
        <v>543</v>
      </c>
      <c r="E22" s="49">
        <v>109</v>
      </c>
      <c r="F22" s="49">
        <v>89</v>
      </c>
      <c r="G22" s="53">
        <v>1372</v>
      </c>
      <c r="H22" s="49">
        <v>1512</v>
      </c>
      <c r="I22" s="68">
        <f t="shared" si="0"/>
        <v>-9.2592592592592524</v>
      </c>
    </row>
    <row r="23" spans="1:9">
      <c r="A23" s="42" t="s">
        <v>143</v>
      </c>
      <c r="B23" s="49">
        <v>0</v>
      </c>
      <c r="C23" s="49">
        <v>207</v>
      </c>
      <c r="D23" s="49">
        <v>256</v>
      </c>
      <c r="E23" s="49">
        <v>25</v>
      </c>
      <c r="F23" s="49">
        <v>35</v>
      </c>
      <c r="G23" s="53">
        <v>523</v>
      </c>
      <c r="H23" s="49">
        <v>486</v>
      </c>
      <c r="I23" s="68">
        <f t="shared" si="0"/>
        <v>7.6131687242798307</v>
      </c>
    </row>
    <row r="24" spans="1:9">
      <c r="A24" s="42" t="s">
        <v>144</v>
      </c>
      <c r="B24" s="49">
        <v>2</v>
      </c>
      <c r="C24" s="49">
        <v>954</v>
      </c>
      <c r="D24" s="49">
        <v>306</v>
      </c>
      <c r="E24" s="49">
        <v>54</v>
      </c>
      <c r="F24" s="49">
        <v>42</v>
      </c>
      <c r="G24" s="53">
        <v>1358</v>
      </c>
      <c r="H24" s="49">
        <v>1212</v>
      </c>
      <c r="I24" s="68">
        <f t="shared" si="0"/>
        <v>12.046204620462049</v>
      </c>
    </row>
    <row r="25" spans="1:9">
      <c r="A25" s="42" t="s">
        <v>145</v>
      </c>
      <c r="B25" s="49">
        <v>5</v>
      </c>
      <c r="C25" s="49">
        <v>10793</v>
      </c>
      <c r="D25" s="49">
        <v>7658</v>
      </c>
      <c r="E25" s="49">
        <v>1788</v>
      </c>
      <c r="F25" s="49">
        <v>1336</v>
      </c>
      <c r="G25" s="53">
        <v>21580</v>
      </c>
      <c r="H25" s="49">
        <v>21783</v>
      </c>
      <c r="I25" s="68">
        <f t="shared" si="0"/>
        <v>-0.93191938667769136</v>
      </c>
    </row>
    <row r="26" spans="1:9">
      <c r="A26" s="42" t="s">
        <v>146</v>
      </c>
      <c r="B26" s="49">
        <v>4</v>
      </c>
      <c r="C26" s="49">
        <v>805</v>
      </c>
      <c r="D26" s="49">
        <v>577</v>
      </c>
      <c r="E26" s="49">
        <v>86</v>
      </c>
      <c r="F26" s="49">
        <v>117</v>
      </c>
      <c r="G26" s="53">
        <v>1589</v>
      </c>
      <c r="H26" s="49">
        <v>1585</v>
      </c>
      <c r="I26" s="68">
        <f t="shared" si="0"/>
        <v>0.25236593059936752</v>
      </c>
    </row>
    <row r="27" spans="1:9">
      <c r="A27" s="42" t="s">
        <v>147</v>
      </c>
      <c r="B27" s="49">
        <v>1</v>
      </c>
      <c r="C27" s="49">
        <v>505</v>
      </c>
      <c r="D27" s="49">
        <v>110</v>
      </c>
      <c r="E27" s="49">
        <v>18</v>
      </c>
      <c r="F27" s="49">
        <v>18</v>
      </c>
      <c r="G27" s="53">
        <v>652</v>
      </c>
      <c r="H27" s="49">
        <v>651</v>
      </c>
      <c r="I27" s="68">
        <f t="shared" si="0"/>
        <v>0.15360983102918624</v>
      </c>
    </row>
    <row r="28" spans="1:9">
      <c r="A28" s="42" t="s">
        <v>148</v>
      </c>
      <c r="B28" s="49">
        <v>1</v>
      </c>
      <c r="C28" s="49">
        <v>358</v>
      </c>
      <c r="D28" s="49">
        <v>401</v>
      </c>
      <c r="E28" s="49">
        <v>49</v>
      </c>
      <c r="F28" s="49">
        <v>41</v>
      </c>
      <c r="G28" s="53">
        <v>850</v>
      </c>
      <c r="H28" s="49">
        <v>836</v>
      </c>
      <c r="I28" s="68">
        <f t="shared" si="0"/>
        <v>1.6746411483253638</v>
      </c>
    </row>
    <row r="29" spans="1:9">
      <c r="A29" s="42" t="s">
        <v>149</v>
      </c>
      <c r="B29" s="49">
        <v>1</v>
      </c>
      <c r="C29" s="49">
        <v>236</v>
      </c>
      <c r="D29" s="49">
        <v>240</v>
      </c>
      <c r="E29" s="49">
        <v>21</v>
      </c>
      <c r="F29" s="49">
        <v>27</v>
      </c>
      <c r="G29" s="53">
        <v>525</v>
      </c>
      <c r="H29" s="49">
        <v>476</v>
      </c>
      <c r="I29" s="68">
        <f t="shared" si="0"/>
        <v>10.294117647058826</v>
      </c>
    </row>
    <row r="30" spans="1:9">
      <c r="A30" s="42" t="s">
        <v>150</v>
      </c>
      <c r="B30" s="49">
        <v>4</v>
      </c>
      <c r="C30" s="49">
        <v>1075</v>
      </c>
      <c r="D30" s="49">
        <v>1257</v>
      </c>
      <c r="E30" s="49">
        <v>175</v>
      </c>
      <c r="F30" s="49">
        <v>175</v>
      </c>
      <c r="G30" s="53">
        <v>2686</v>
      </c>
      <c r="H30" s="49">
        <v>2704</v>
      </c>
      <c r="I30" s="68">
        <f t="shared" si="0"/>
        <v>-0.66568047337278813</v>
      </c>
    </row>
    <row r="31" spans="1:9">
      <c r="A31" s="42" t="s">
        <v>151</v>
      </c>
      <c r="B31" s="49">
        <v>0</v>
      </c>
      <c r="C31" s="49">
        <v>172</v>
      </c>
      <c r="D31" s="49">
        <v>110</v>
      </c>
      <c r="E31" s="49">
        <v>5</v>
      </c>
      <c r="F31" s="49">
        <v>7</v>
      </c>
      <c r="G31" s="53">
        <v>294</v>
      </c>
      <c r="H31" s="49">
        <v>292</v>
      </c>
      <c r="I31" s="68">
        <f t="shared" si="0"/>
        <v>0.68493150684930981</v>
      </c>
    </row>
    <row r="32" spans="1:9">
      <c r="A32" s="42" t="s">
        <v>152</v>
      </c>
      <c r="B32" s="49">
        <v>0</v>
      </c>
      <c r="C32" s="49">
        <v>325</v>
      </c>
      <c r="D32" s="49">
        <v>378</v>
      </c>
      <c r="E32" s="49">
        <v>122</v>
      </c>
      <c r="F32" s="49">
        <v>99</v>
      </c>
      <c r="G32" s="53">
        <v>924</v>
      </c>
      <c r="H32" s="49">
        <v>1052</v>
      </c>
      <c r="I32" s="68">
        <f t="shared" si="0"/>
        <v>-12.167300380228141</v>
      </c>
    </row>
    <row r="33" spans="1:9">
      <c r="A33" s="42" t="s">
        <v>153</v>
      </c>
      <c r="B33" s="49">
        <v>5</v>
      </c>
      <c r="C33" s="49">
        <v>432</v>
      </c>
      <c r="D33" s="49">
        <v>496</v>
      </c>
      <c r="E33" s="49">
        <v>50</v>
      </c>
      <c r="F33" s="49">
        <v>69</v>
      </c>
      <c r="G33" s="53">
        <v>1052</v>
      </c>
      <c r="H33" s="49">
        <v>1057</v>
      </c>
      <c r="I33" s="68">
        <f t="shared" si="0"/>
        <v>-0.47303689687795725</v>
      </c>
    </row>
    <row r="34" spans="1:9">
      <c r="A34" s="42" t="s">
        <v>154</v>
      </c>
      <c r="B34" s="49">
        <v>0</v>
      </c>
      <c r="C34" s="49">
        <v>79</v>
      </c>
      <c r="D34" s="49">
        <v>27</v>
      </c>
      <c r="E34" s="49">
        <v>5</v>
      </c>
      <c r="F34" s="49">
        <v>1</v>
      </c>
      <c r="G34" s="53">
        <v>112</v>
      </c>
      <c r="H34" s="49">
        <v>120</v>
      </c>
      <c r="I34" s="68">
        <f t="shared" si="0"/>
        <v>-6.6666666666666714</v>
      </c>
    </row>
    <row r="35" spans="1:9">
      <c r="A35" s="42"/>
      <c r="B35" s="49"/>
      <c r="C35" s="49"/>
      <c r="D35" s="49"/>
      <c r="E35" s="49"/>
      <c r="F35" s="49"/>
      <c r="G35" s="49"/>
      <c r="H35" s="49"/>
      <c r="I35" s="68"/>
    </row>
    <row r="36" spans="1:9">
      <c r="A36" s="55" t="s">
        <v>155</v>
      </c>
      <c r="B36" s="57">
        <f t="shared" ref="B36:G36" si="1">SUM(B4:B34)</f>
        <v>64</v>
      </c>
      <c r="C36" s="57">
        <f t="shared" si="1"/>
        <v>47741</v>
      </c>
      <c r="D36" s="57">
        <f t="shared" si="1"/>
        <v>31032</v>
      </c>
      <c r="E36" s="57">
        <f t="shared" si="1"/>
        <v>5724</v>
      </c>
      <c r="F36" s="57">
        <f t="shared" si="1"/>
        <v>5089</v>
      </c>
      <c r="G36" s="57">
        <f t="shared" si="1"/>
        <v>89650</v>
      </c>
      <c r="H36" s="57">
        <v>88974</v>
      </c>
      <c r="I36" s="58">
        <f>G36*100/H36-100</f>
        <v>0.75977251781419852</v>
      </c>
    </row>
    <row r="40" spans="1:9">
      <c r="A40" s="41" t="s">
        <v>110</v>
      </c>
      <c r="B40" s="41" t="s">
        <v>111</v>
      </c>
      <c r="C40" s="42"/>
      <c r="D40" s="42"/>
      <c r="E40" s="42"/>
      <c r="F40" s="42"/>
      <c r="G40" s="42"/>
      <c r="H40" s="42"/>
      <c r="I40" s="42"/>
    </row>
    <row r="41" spans="1:9">
      <c r="A41" s="41" t="s">
        <v>112</v>
      </c>
      <c r="B41" s="41" t="s">
        <v>48</v>
      </c>
      <c r="C41" s="42"/>
      <c r="D41" s="42"/>
      <c r="E41" s="42"/>
      <c r="F41" s="42"/>
      <c r="G41" s="42"/>
      <c r="H41" s="42"/>
      <c r="I41" s="42"/>
    </row>
  </sheetData>
  <sheetProtection algorithmName="SHA-512" hashValue="xBW0CQxfREvukOvSiezU8CNBRRzszmvQFv6Vl5TH34MS6gvbifVqXIRSSMNiAU/8j6qwzL/XQuucMYqm359qVg==" saltValue="09qHFcwOfMGWysZVD8ErtA==" spinCount="100000" sheet="1" objects="1" scenarios="1"/>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J15" sqref="J15"/>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436" t="s">
        <v>638</v>
      </c>
      <c r="B1" s="436"/>
      <c r="C1" s="436"/>
      <c r="D1" s="436"/>
      <c r="E1" s="436"/>
      <c r="F1" s="436"/>
      <c r="G1" s="436"/>
    </row>
    <row r="2" spans="1:14" ht="25.5">
      <c r="A2" s="64" t="s">
        <v>98</v>
      </c>
      <c r="B2" s="63" t="s">
        <v>192</v>
      </c>
      <c r="C2" s="63" t="s">
        <v>191</v>
      </c>
      <c r="D2" s="63" t="s">
        <v>190</v>
      </c>
      <c r="E2" s="64" t="s">
        <v>189</v>
      </c>
      <c r="F2" s="63" t="s">
        <v>188</v>
      </c>
      <c r="G2" s="65" t="s">
        <v>158</v>
      </c>
    </row>
    <row r="3" spans="1:14">
      <c r="A3" s="196" t="s">
        <v>637</v>
      </c>
      <c r="B3" s="139">
        <v>95</v>
      </c>
      <c r="C3" s="139">
        <v>62292</v>
      </c>
      <c r="D3" s="139">
        <v>34917</v>
      </c>
      <c r="E3" s="139">
        <v>6725</v>
      </c>
      <c r="F3" s="139">
        <v>5858</v>
      </c>
      <c r="G3" s="142">
        <v>109887</v>
      </c>
    </row>
    <row r="6" spans="1:14">
      <c r="I6" s="139"/>
      <c r="J6" s="139"/>
      <c r="K6" s="139"/>
      <c r="L6" s="139"/>
      <c r="M6" s="139"/>
      <c r="N6" s="139"/>
    </row>
    <row r="7" spans="1:14">
      <c r="I7" s="139"/>
      <c r="J7" s="139"/>
      <c r="K7" s="139"/>
      <c r="L7" s="139"/>
      <c r="M7" s="139"/>
      <c r="N7" s="139"/>
    </row>
    <row r="10" spans="1:14">
      <c r="H10" s="139"/>
      <c r="I10" s="139"/>
      <c r="J10" s="139"/>
      <c r="K10" s="139"/>
      <c r="L10" s="139"/>
      <c r="M10" s="139"/>
    </row>
    <row r="27" spans="1:2">
      <c r="A27" s="41" t="s">
        <v>110</v>
      </c>
      <c r="B27" s="41" t="s">
        <v>111</v>
      </c>
    </row>
    <row r="28" spans="1:2">
      <c r="A28" s="41" t="s">
        <v>112</v>
      </c>
      <c r="B28" s="41" t="s">
        <v>48</v>
      </c>
    </row>
  </sheetData>
  <sheetProtection algorithmName="SHA-512" hashValue="/Yek9T16vXFXfTfakBh0BeUwldzhQ36gqcOPy6o9NO/3S7TKFcPHMNqt/o7OCP6RepfpeiGCpnFQmvswzGXeog==" saltValue="y5jfJPjri0YZRQ9YMcihdw=="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L3" sqref="L3"/>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436" t="s">
        <v>639</v>
      </c>
      <c r="B1" s="436"/>
      <c r="C1" s="436"/>
      <c r="D1" s="436"/>
      <c r="E1" s="436"/>
      <c r="F1" s="436"/>
      <c r="G1" s="436"/>
      <c r="H1" s="436"/>
      <c r="I1" s="436"/>
      <c r="J1" s="436"/>
      <c r="K1" s="436"/>
      <c r="L1" s="436"/>
    </row>
    <row r="2" spans="1:18" ht="96.75" customHeight="1">
      <c r="A2" s="64" t="s">
        <v>98</v>
      </c>
      <c r="B2" s="63" t="s">
        <v>164</v>
      </c>
      <c r="C2" s="64" t="s">
        <v>165</v>
      </c>
      <c r="D2" s="63" t="s">
        <v>166</v>
      </c>
      <c r="E2" s="64" t="s">
        <v>167</v>
      </c>
      <c r="F2" s="63" t="s">
        <v>168</v>
      </c>
      <c r="G2" s="64" t="s">
        <v>169</v>
      </c>
      <c r="H2" s="63" t="s">
        <v>170</v>
      </c>
      <c r="I2" s="64" t="s">
        <v>171</v>
      </c>
      <c r="J2" s="63" t="s">
        <v>172</v>
      </c>
      <c r="K2" s="64" t="s">
        <v>173</v>
      </c>
      <c r="L2" s="65" t="s">
        <v>158</v>
      </c>
    </row>
    <row r="3" spans="1:18">
      <c r="A3" s="196" t="s">
        <v>637</v>
      </c>
      <c r="B3" s="140">
        <v>63</v>
      </c>
      <c r="C3" s="140">
        <v>534</v>
      </c>
      <c r="D3" s="140">
        <v>6434</v>
      </c>
      <c r="E3" s="140">
        <v>6397</v>
      </c>
      <c r="F3" s="140">
        <v>11260</v>
      </c>
      <c r="G3" s="140">
        <v>38955</v>
      </c>
      <c r="H3" s="140">
        <v>1401</v>
      </c>
      <c r="I3" s="140">
        <v>10511</v>
      </c>
      <c r="J3" s="140">
        <v>4157</v>
      </c>
      <c r="K3" s="140">
        <v>30175</v>
      </c>
      <c r="L3" s="142">
        <v>109887</v>
      </c>
    </row>
    <row r="8" spans="1:18">
      <c r="I8" s="6"/>
    </row>
    <row r="12" spans="1:18">
      <c r="H12" s="140"/>
      <c r="I12" s="140"/>
      <c r="J12" s="140"/>
      <c r="K12" s="140"/>
      <c r="L12" s="140"/>
      <c r="M12" s="140"/>
      <c r="N12" s="140"/>
      <c r="O12" s="140"/>
      <c r="P12" s="140"/>
      <c r="Q12" s="140"/>
      <c r="R12" s="140"/>
    </row>
    <row r="33" spans="1:2">
      <c r="A33" s="41" t="s">
        <v>110</v>
      </c>
      <c r="B33" s="41" t="s">
        <v>111</v>
      </c>
    </row>
    <row r="34" spans="1:2">
      <c r="A34" s="41" t="s">
        <v>112</v>
      </c>
      <c r="B34" s="41" t="s">
        <v>48</v>
      </c>
    </row>
  </sheetData>
  <sheetProtection algorithmName="SHA-512" hashValue="LAmK6ae70zhsBEpv/AwhgCMmzqv9PVn8/LYbuyuN6gV/lu4lMKxEMqALggT1+PKlWKGyEFzvPp+KPCF5QMVSzg==" saltValue="ceod+6Vacn3OstX6t8hIqA==" spinCount="100000"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30"/>
  <sheetViews>
    <sheetView showGridLines="0" zoomScale="80" zoomScaleNormal="80" workbookViewId="0">
      <selection activeCell="Q19" sqref="Q19"/>
    </sheetView>
  </sheetViews>
  <sheetFormatPr baseColWidth="10" defaultRowHeight="15"/>
  <cols>
    <col min="1" max="1" width="18.42578125" customWidth="1"/>
    <col min="2" max="4" width="16" customWidth="1"/>
  </cols>
  <sheetData>
    <row r="1" spans="1:19" ht="35.25" customHeight="1">
      <c r="A1" s="418" t="s">
        <v>292</v>
      </c>
      <c r="B1" s="418"/>
      <c r="C1" s="418"/>
      <c r="D1" s="418"/>
    </row>
    <row r="2" spans="1:19" ht="15.75">
      <c r="A2" s="437" t="s">
        <v>637</v>
      </c>
      <c r="B2" s="437"/>
      <c r="C2" s="437"/>
      <c r="D2" s="437"/>
    </row>
    <row r="3" spans="1:19" ht="15.75">
      <c r="A3" s="113"/>
      <c r="B3" s="63" t="s">
        <v>175</v>
      </c>
      <c r="C3" s="64" t="s">
        <v>176</v>
      </c>
      <c r="D3" s="74" t="s">
        <v>177</v>
      </c>
      <c r="N3" s="405" t="s">
        <v>640</v>
      </c>
      <c r="O3" s="438"/>
      <c r="P3" s="438"/>
      <c r="Q3" s="438"/>
      <c r="R3" s="438"/>
    </row>
    <row r="4" spans="1:19">
      <c r="A4" s="229" t="s">
        <v>178</v>
      </c>
      <c r="B4" s="214">
        <v>7979</v>
      </c>
      <c r="C4" s="215">
        <v>9069</v>
      </c>
      <c r="D4" s="216">
        <v>17048</v>
      </c>
      <c r="N4" s="438"/>
      <c r="O4" s="438"/>
      <c r="P4" s="438"/>
      <c r="Q4" s="438"/>
      <c r="R4" s="438"/>
    </row>
    <row r="5" spans="1:19" ht="30" customHeight="1">
      <c r="A5" s="230" t="s">
        <v>179</v>
      </c>
      <c r="B5" s="217">
        <v>6393</v>
      </c>
      <c r="C5" s="218">
        <v>7101</v>
      </c>
      <c r="D5" s="219">
        <v>13494</v>
      </c>
      <c r="N5" s="438"/>
      <c r="O5" s="438"/>
      <c r="P5" s="438"/>
      <c r="Q5" s="438"/>
      <c r="R5" s="438"/>
    </row>
    <row r="6" spans="1:19" ht="30" customHeight="1">
      <c r="A6" s="231" t="s">
        <v>180</v>
      </c>
      <c r="B6" s="217">
        <v>44921</v>
      </c>
      <c r="C6" s="218">
        <v>57524</v>
      </c>
      <c r="D6" s="219">
        <v>102445</v>
      </c>
      <c r="N6" s="438"/>
      <c r="O6" s="438"/>
      <c r="P6" s="438"/>
      <c r="Q6" s="438"/>
      <c r="R6" s="438"/>
    </row>
    <row r="7" spans="1:19" ht="51" customHeight="1">
      <c r="A7" s="63" t="s">
        <v>181</v>
      </c>
      <c r="B7" s="220">
        <f>SUM(B4:B6)</f>
        <v>59293</v>
      </c>
      <c r="C7" s="221">
        <f>SUM(C4:C6)</f>
        <v>73694</v>
      </c>
      <c r="D7" s="222">
        <f>SUM(D4:D6)</f>
        <v>132987</v>
      </c>
      <c r="N7" s="438"/>
      <c r="O7" s="438"/>
      <c r="P7" s="438"/>
      <c r="Q7" s="438"/>
      <c r="R7" s="438"/>
    </row>
    <row r="8" spans="1:19">
      <c r="A8" s="229" t="s">
        <v>182</v>
      </c>
      <c r="B8" s="223">
        <v>972</v>
      </c>
      <c r="C8" s="224">
        <v>899</v>
      </c>
      <c r="D8" s="219">
        <v>1871</v>
      </c>
      <c r="N8" s="438"/>
      <c r="O8" s="438"/>
      <c r="P8" s="438"/>
      <c r="Q8" s="438"/>
      <c r="R8" s="438"/>
    </row>
    <row r="9" spans="1:19">
      <c r="A9" s="230" t="s">
        <v>183</v>
      </c>
      <c r="B9" s="217">
        <v>3841</v>
      </c>
      <c r="C9" s="218">
        <v>4831</v>
      </c>
      <c r="D9" s="219">
        <v>8672</v>
      </c>
      <c r="N9" s="438"/>
      <c r="O9" s="438"/>
      <c r="P9" s="438"/>
      <c r="Q9" s="438"/>
      <c r="R9" s="438"/>
    </row>
    <row r="10" spans="1:19">
      <c r="A10" s="230" t="s">
        <v>184</v>
      </c>
      <c r="B10" s="223">
        <v>429</v>
      </c>
      <c r="C10" s="224">
        <v>434</v>
      </c>
      <c r="D10" s="225">
        <v>863</v>
      </c>
      <c r="N10" s="438"/>
      <c r="O10" s="438"/>
      <c r="P10" s="438"/>
      <c r="Q10" s="438"/>
      <c r="R10" s="438"/>
    </row>
    <row r="11" spans="1:19">
      <c r="A11" s="231" t="s">
        <v>185</v>
      </c>
      <c r="B11" s="217">
        <v>50006</v>
      </c>
      <c r="C11" s="218">
        <v>59881</v>
      </c>
      <c r="D11" s="219">
        <v>109887</v>
      </c>
      <c r="N11" s="438"/>
      <c r="O11" s="438"/>
      <c r="P11" s="438"/>
      <c r="Q11" s="438"/>
      <c r="R11" s="438"/>
    </row>
    <row r="12" spans="1:19" ht="38.25" customHeight="1">
      <c r="A12" s="63" t="s">
        <v>186</v>
      </c>
      <c r="B12" s="220">
        <f>SUM(B8:B11)</f>
        <v>55248</v>
      </c>
      <c r="C12" s="221">
        <f>SUM(C8:C11)</f>
        <v>66045</v>
      </c>
      <c r="D12" s="222">
        <f>SUM(D8:D11)</f>
        <v>121293</v>
      </c>
      <c r="N12" s="438"/>
      <c r="O12" s="438"/>
      <c r="P12" s="438"/>
      <c r="Q12" s="438"/>
      <c r="R12" s="438"/>
    </row>
    <row r="13" spans="1:19">
      <c r="A13" s="64" t="s">
        <v>187</v>
      </c>
      <c r="B13" s="226">
        <f>B7+B12</f>
        <v>114541</v>
      </c>
      <c r="C13" s="227">
        <f>C7+C12</f>
        <v>139739</v>
      </c>
      <c r="D13" s="228">
        <f>D7+D12</f>
        <v>254280</v>
      </c>
    </row>
    <row r="15" spans="1:19">
      <c r="N15" s="336"/>
    </row>
    <row r="16" spans="1:19">
      <c r="K16" s="6"/>
      <c r="L16" s="6"/>
      <c r="M16" s="6"/>
      <c r="N16" s="6"/>
      <c r="O16" s="6"/>
      <c r="P16" s="6"/>
      <c r="Q16" s="354"/>
      <c r="R16" s="354"/>
      <c r="S16" s="336"/>
    </row>
    <row r="17" spans="1:19">
      <c r="J17" s="6"/>
      <c r="K17" s="6"/>
      <c r="L17" s="6"/>
      <c r="M17" s="6"/>
      <c r="N17" s="6"/>
      <c r="O17" s="6"/>
      <c r="P17" s="6"/>
      <c r="Q17" s="354"/>
      <c r="R17" s="354"/>
      <c r="S17" s="336"/>
    </row>
    <row r="18" spans="1:19">
      <c r="K18" s="346"/>
      <c r="L18" s="354"/>
      <c r="M18" s="6"/>
      <c r="N18" s="6"/>
      <c r="O18" s="6"/>
      <c r="P18" s="6"/>
      <c r="Q18" s="6"/>
      <c r="R18" s="6"/>
      <c r="S18" s="336"/>
    </row>
    <row r="19" spans="1:19">
      <c r="A19" s="41" t="s">
        <v>110</v>
      </c>
      <c r="B19" s="41" t="s">
        <v>111</v>
      </c>
      <c r="K19" s="346"/>
      <c r="L19" s="6"/>
      <c r="M19" s="6"/>
      <c r="N19" s="6"/>
      <c r="O19" s="6"/>
      <c r="P19" s="6"/>
      <c r="Q19" s="6"/>
      <c r="R19" s="6"/>
      <c r="S19" s="6"/>
    </row>
    <row r="20" spans="1:19">
      <c r="A20" s="41" t="s">
        <v>112</v>
      </c>
      <c r="B20" s="41" t="s">
        <v>48</v>
      </c>
      <c r="I20" s="6"/>
      <c r="J20" s="6"/>
      <c r="K20" s="6"/>
      <c r="L20" s="6"/>
      <c r="M20" s="6"/>
      <c r="N20" s="6"/>
      <c r="O20" s="6"/>
      <c r="P20" s="6"/>
      <c r="Q20" s="6"/>
      <c r="R20" s="6"/>
      <c r="S20" s="6"/>
    </row>
    <row r="21" spans="1:19">
      <c r="I21" s="6"/>
      <c r="J21" s="6"/>
      <c r="K21" s="354"/>
      <c r="L21" s="354"/>
      <c r="M21" s="354"/>
      <c r="N21" s="354"/>
      <c r="O21" s="354"/>
      <c r="P21" s="354"/>
      <c r="Q21" s="6"/>
      <c r="R21" s="6"/>
      <c r="S21" s="6"/>
    </row>
    <row r="22" spans="1:19">
      <c r="I22" s="6"/>
      <c r="J22" s="346"/>
      <c r="K22" s="6"/>
      <c r="L22" s="354"/>
      <c r="M22" s="354"/>
      <c r="N22" s="6"/>
      <c r="O22" s="6"/>
      <c r="P22" s="6"/>
      <c r="Q22" s="6"/>
      <c r="R22" s="6"/>
      <c r="S22" s="6"/>
    </row>
    <row r="23" spans="1:19">
      <c r="J23" s="6"/>
      <c r="K23" s="6"/>
      <c r="L23" s="6"/>
      <c r="M23" s="6"/>
      <c r="N23" s="6"/>
      <c r="O23" s="6"/>
      <c r="P23" s="6"/>
      <c r="S23" s="6"/>
    </row>
    <row r="24" spans="1:19">
      <c r="I24" s="6"/>
      <c r="J24" s="6"/>
      <c r="K24" s="6"/>
      <c r="L24" s="6"/>
      <c r="M24" s="6"/>
      <c r="N24" s="6"/>
      <c r="O24" s="6"/>
      <c r="R24" s="6"/>
      <c r="S24" s="336"/>
    </row>
    <row r="25" spans="1:19">
      <c r="M25" s="6"/>
      <c r="N25" s="336"/>
      <c r="O25" s="336"/>
      <c r="P25" s="6"/>
      <c r="Q25" s="6"/>
      <c r="R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algorithmName="SHA-512" hashValue="dQGMkDY6y41Ra1g7BNbE90Qbn+zHsjrb8l5a8W05iOvLWARD8lWlF7B5rjoEI0mN8HY7JAfhAz8hVyiocLk9SQ==" saltValue="MFxQw2ZescRJgrw7zSbKWA==" spinCount="100000" sheet="1" objects="1" scenarios="1"/>
  <sortState ref="K16:P23">
    <sortCondition ref="K16"/>
  </sortState>
  <mergeCells count="3">
    <mergeCell ref="A1:D1"/>
    <mergeCell ref="A2:D2"/>
    <mergeCell ref="N3:R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53"/>
  <sheetViews>
    <sheetView showGridLines="0" zoomScale="80" zoomScaleNormal="80" workbookViewId="0">
      <selection activeCell="P21" sqref="P21"/>
    </sheetView>
  </sheetViews>
  <sheetFormatPr baseColWidth="10" defaultRowHeight="15"/>
  <cols>
    <col min="1" max="1" width="35" style="75" customWidth="1"/>
    <col min="6" max="6" width="15.85546875" customWidth="1"/>
    <col min="257" max="257" width="35" customWidth="1"/>
    <col min="262" max="262" width="15.85546875" customWidth="1"/>
    <col min="513" max="513" width="35" customWidth="1"/>
    <col min="518" max="518" width="15.85546875" customWidth="1"/>
    <col min="769" max="769" width="35" customWidth="1"/>
    <col min="774" max="774" width="15.85546875" customWidth="1"/>
    <col min="1025" max="1025" width="35" customWidth="1"/>
    <col min="1030" max="1030" width="15.85546875" customWidth="1"/>
    <col min="1281" max="1281" width="35" customWidth="1"/>
    <col min="1286" max="1286" width="15.85546875" customWidth="1"/>
    <col min="1537" max="1537" width="35" customWidth="1"/>
    <col min="1542" max="1542" width="15.85546875" customWidth="1"/>
    <col min="1793" max="1793" width="35" customWidth="1"/>
    <col min="1798" max="1798" width="15.85546875" customWidth="1"/>
    <col min="2049" max="2049" width="35" customWidth="1"/>
    <col min="2054" max="2054" width="15.85546875" customWidth="1"/>
    <col min="2305" max="2305" width="35" customWidth="1"/>
    <col min="2310" max="2310" width="15.85546875" customWidth="1"/>
    <col min="2561" max="2561" width="35" customWidth="1"/>
    <col min="2566" max="2566" width="15.85546875" customWidth="1"/>
    <col min="2817" max="2817" width="35" customWidth="1"/>
    <col min="2822" max="2822" width="15.85546875" customWidth="1"/>
    <col min="3073" max="3073" width="35" customWidth="1"/>
    <col min="3078" max="3078" width="15.85546875" customWidth="1"/>
    <col min="3329" max="3329" width="35" customWidth="1"/>
    <col min="3334" max="3334" width="15.85546875" customWidth="1"/>
    <col min="3585" max="3585" width="35" customWidth="1"/>
    <col min="3590" max="3590" width="15.85546875" customWidth="1"/>
    <col min="3841" max="3841" width="35" customWidth="1"/>
    <col min="3846" max="3846" width="15.85546875" customWidth="1"/>
    <col min="4097" max="4097" width="35" customWidth="1"/>
    <col min="4102" max="4102" width="15.85546875" customWidth="1"/>
    <col min="4353" max="4353" width="35" customWidth="1"/>
    <col min="4358" max="4358" width="15.85546875" customWidth="1"/>
    <col min="4609" max="4609" width="35" customWidth="1"/>
    <col min="4614" max="4614" width="15.85546875" customWidth="1"/>
    <col min="4865" max="4865" width="35" customWidth="1"/>
    <col min="4870" max="4870" width="15.85546875" customWidth="1"/>
    <col min="5121" max="5121" width="35" customWidth="1"/>
    <col min="5126" max="5126" width="15.85546875" customWidth="1"/>
    <col min="5377" max="5377" width="35" customWidth="1"/>
    <col min="5382" max="5382" width="15.85546875" customWidth="1"/>
    <col min="5633" max="5633" width="35" customWidth="1"/>
    <col min="5638" max="5638" width="15.85546875" customWidth="1"/>
    <col min="5889" max="5889" width="35" customWidth="1"/>
    <col min="5894" max="5894" width="15.85546875" customWidth="1"/>
    <col min="6145" max="6145" width="35" customWidth="1"/>
    <col min="6150" max="6150" width="15.85546875" customWidth="1"/>
    <col min="6401" max="6401" width="35" customWidth="1"/>
    <col min="6406" max="6406" width="15.85546875" customWidth="1"/>
    <col min="6657" max="6657" width="35" customWidth="1"/>
    <col min="6662" max="6662" width="15.85546875" customWidth="1"/>
    <col min="6913" max="6913" width="35" customWidth="1"/>
    <col min="6918" max="6918" width="15.85546875" customWidth="1"/>
    <col min="7169" max="7169" width="35" customWidth="1"/>
    <col min="7174" max="7174" width="15.85546875" customWidth="1"/>
    <col min="7425" max="7425" width="35" customWidth="1"/>
    <col min="7430" max="7430" width="15.85546875" customWidth="1"/>
    <col min="7681" max="7681" width="35" customWidth="1"/>
    <col min="7686" max="7686" width="15.85546875" customWidth="1"/>
    <col min="7937" max="7937" width="35" customWidth="1"/>
    <col min="7942" max="7942" width="15.85546875" customWidth="1"/>
    <col min="8193" max="8193" width="35" customWidth="1"/>
    <col min="8198" max="8198" width="15.85546875" customWidth="1"/>
    <col min="8449" max="8449" width="35" customWidth="1"/>
    <col min="8454" max="8454" width="15.85546875" customWidth="1"/>
    <col min="8705" max="8705" width="35" customWidth="1"/>
    <col min="8710" max="8710" width="15.85546875" customWidth="1"/>
    <col min="8961" max="8961" width="35" customWidth="1"/>
    <col min="8966" max="8966" width="15.85546875" customWidth="1"/>
    <col min="9217" max="9217" width="35" customWidth="1"/>
    <col min="9222" max="9222" width="15.85546875" customWidth="1"/>
    <col min="9473" max="9473" width="35" customWidth="1"/>
    <col min="9478" max="9478" width="15.85546875" customWidth="1"/>
    <col min="9729" max="9729" width="35" customWidth="1"/>
    <col min="9734" max="9734" width="15.85546875" customWidth="1"/>
    <col min="9985" max="9985" width="35" customWidth="1"/>
    <col min="9990" max="9990" width="15.85546875" customWidth="1"/>
    <col min="10241" max="10241" width="35" customWidth="1"/>
    <col min="10246" max="10246" width="15.85546875" customWidth="1"/>
    <col min="10497" max="10497" width="35" customWidth="1"/>
    <col min="10502" max="10502" width="15.85546875" customWidth="1"/>
    <col min="10753" max="10753" width="35" customWidth="1"/>
    <col min="10758" max="10758" width="15.85546875" customWidth="1"/>
    <col min="11009" max="11009" width="35" customWidth="1"/>
    <col min="11014" max="11014" width="15.85546875" customWidth="1"/>
    <col min="11265" max="11265" width="35" customWidth="1"/>
    <col min="11270" max="11270" width="15.85546875" customWidth="1"/>
    <col min="11521" max="11521" width="35" customWidth="1"/>
    <col min="11526" max="11526" width="15.85546875" customWidth="1"/>
    <col min="11777" max="11777" width="35" customWidth="1"/>
    <col min="11782" max="11782" width="15.85546875" customWidth="1"/>
    <col min="12033" max="12033" width="35" customWidth="1"/>
    <col min="12038" max="12038" width="15.85546875" customWidth="1"/>
    <col min="12289" max="12289" width="35" customWidth="1"/>
    <col min="12294" max="12294" width="15.85546875" customWidth="1"/>
    <col min="12545" max="12545" width="35" customWidth="1"/>
    <col min="12550" max="12550" width="15.85546875" customWidth="1"/>
    <col min="12801" max="12801" width="35" customWidth="1"/>
    <col min="12806" max="12806" width="15.85546875" customWidth="1"/>
    <col min="13057" max="13057" width="35" customWidth="1"/>
    <col min="13062" max="13062" width="15.85546875" customWidth="1"/>
    <col min="13313" max="13313" width="35" customWidth="1"/>
    <col min="13318" max="13318" width="15.85546875" customWidth="1"/>
    <col min="13569" max="13569" width="35" customWidth="1"/>
    <col min="13574" max="13574" width="15.85546875" customWidth="1"/>
    <col min="13825" max="13825" width="35" customWidth="1"/>
    <col min="13830" max="13830" width="15.85546875" customWidth="1"/>
    <col min="14081" max="14081" width="35" customWidth="1"/>
    <col min="14086" max="14086" width="15.85546875" customWidth="1"/>
    <col min="14337" max="14337" width="35" customWidth="1"/>
    <col min="14342" max="14342" width="15.85546875" customWidth="1"/>
    <col min="14593" max="14593" width="35" customWidth="1"/>
    <col min="14598" max="14598" width="15.85546875" customWidth="1"/>
    <col min="14849" max="14849" width="35" customWidth="1"/>
    <col min="14854" max="14854" width="15.85546875" customWidth="1"/>
    <col min="15105" max="15105" width="35" customWidth="1"/>
    <col min="15110" max="15110" width="15.85546875" customWidth="1"/>
    <col min="15361" max="15361" width="35" customWidth="1"/>
    <col min="15366" max="15366" width="15.85546875" customWidth="1"/>
    <col min="15617" max="15617" width="35" customWidth="1"/>
    <col min="15622" max="15622" width="15.85546875" customWidth="1"/>
    <col min="15873" max="15873" width="35" customWidth="1"/>
    <col min="15878" max="15878" width="15.85546875" customWidth="1"/>
    <col min="16129" max="16129" width="35" customWidth="1"/>
    <col min="16134" max="16134" width="15.85546875" customWidth="1"/>
  </cols>
  <sheetData>
    <row r="1" spans="1:19" s="138" customFormat="1" ht="43.5" customHeight="1">
      <c r="A1" s="440" t="s">
        <v>174</v>
      </c>
      <c r="B1" s="440"/>
      <c r="C1" s="440"/>
      <c r="D1" s="440"/>
      <c r="E1" s="148"/>
      <c r="F1" s="440" t="s">
        <v>302</v>
      </c>
      <c r="G1" s="440"/>
      <c r="H1" s="440"/>
      <c r="I1" s="440"/>
      <c r="J1" s="440"/>
      <c r="K1" s="148"/>
      <c r="L1" s="148"/>
      <c r="M1" s="148"/>
      <c r="N1" s="148"/>
      <c r="O1" s="148"/>
      <c r="P1" s="148"/>
      <c r="Q1" s="148"/>
      <c r="R1" s="148"/>
      <c r="S1" s="148"/>
    </row>
    <row r="2" spans="1:19" ht="15.75">
      <c r="A2" s="439">
        <v>42736</v>
      </c>
      <c r="B2" s="439"/>
      <c r="C2" s="439"/>
      <c r="D2" s="439"/>
      <c r="G2" s="72">
        <v>2017</v>
      </c>
      <c r="H2" s="72">
        <v>2018</v>
      </c>
      <c r="I2" s="72">
        <v>2019</v>
      </c>
      <c r="J2" s="72">
        <v>2020</v>
      </c>
    </row>
    <row r="3" spans="1:19" ht="15.75">
      <c r="A3" s="73"/>
      <c r="B3" s="63" t="s">
        <v>175</v>
      </c>
      <c r="C3" s="64" t="s">
        <v>176</v>
      </c>
      <c r="D3" s="74" t="s">
        <v>177</v>
      </c>
      <c r="F3" s="238" t="s">
        <v>178</v>
      </c>
      <c r="G3" s="240">
        <v>11937</v>
      </c>
      <c r="H3" s="240">
        <v>11415</v>
      </c>
      <c r="I3" s="241">
        <v>10930</v>
      </c>
      <c r="J3" s="242">
        <v>11317</v>
      </c>
    </row>
    <row r="4" spans="1:19">
      <c r="A4" s="232" t="s">
        <v>178</v>
      </c>
      <c r="B4" s="215">
        <v>5394</v>
      </c>
      <c r="C4" s="215">
        <v>6543</v>
      </c>
      <c r="D4" s="216">
        <v>11937</v>
      </c>
      <c r="F4" s="239" t="s">
        <v>179</v>
      </c>
      <c r="G4" s="243">
        <v>9357</v>
      </c>
      <c r="H4" s="243">
        <v>8656</v>
      </c>
      <c r="I4" s="244">
        <v>9355</v>
      </c>
      <c r="J4" s="245">
        <v>9860</v>
      </c>
    </row>
    <row r="5" spans="1:19">
      <c r="A5" s="233" t="s">
        <v>179</v>
      </c>
      <c r="B5" s="218">
        <v>4358</v>
      </c>
      <c r="C5" s="218">
        <v>4999</v>
      </c>
      <c r="D5" s="219">
        <v>9357</v>
      </c>
      <c r="F5" s="239" t="s">
        <v>180</v>
      </c>
      <c r="G5" s="243">
        <v>100274</v>
      </c>
      <c r="H5" s="243">
        <v>92632</v>
      </c>
      <c r="I5" s="244">
        <v>88690</v>
      </c>
      <c r="J5" s="245">
        <v>87955</v>
      </c>
    </row>
    <row r="6" spans="1:19" ht="38.25">
      <c r="A6" s="233" t="s">
        <v>180</v>
      </c>
      <c r="B6" s="218">
        <v>45059</v>
      </c>
      <c r="C6" s="218">
        <v>55215</v>
      </c>
      <c r="D6" s="219">
        <v>100274</v>
      </c>
      <c r="F6" s="234" t="s">
        <v>181</v>
      </c>
      <c r="G6" s="246">
        <f>SUM(G3:G5)</f>
        <v>121568</v>
      </c>
      <c r="H6" s="246">
        <f>SUM(H3:H5)</f>
        <v>112703</v>
      </c>
      <c r="I6" s="247">
        <f>SUM(I3:I5)</f>
        <v>108975</v>
      </c>
      <c r="J6" s="248">
        <f>SUM(J3:J5)</f>
        <v>109132</v>
      </c>
    </row>
    <row r="7" spans="1:19">
      <c r="A7" s="234" t="s">
        <v>181</v>
      </c>
      <c r="B7" s="236">
        <f>SUM(B4:B6)</f>
        <v>54811</v>
      </c>
      <c r="C7" s="236">
        <f>SUM(C4:C6)</f>
        <v>66757</v>
      </c>
      <c r="D7" s="237">
        <f>SUM(D4:D6)</f>
        <v>121568</v>
      </c>
      <c r="F7" s="239" t="s">
        <v>182</v>
      </c>
      <c r="G7" s="243">
        <v>2273</v>
      </c>
      <c r="H7" s="249">
        <v>1607</v>
      </c>
      <c r="I7" s="244">
        <v>1371</v>
      </c>
      <c r="J7" s="245">
        <v>1797</v>
      </c>
    </row>
    <row r="8" spans="1:19">
      <c r="A8" s="233" t="s">
        <v>182</v>
      </c>
      <c r="B8" s="218">
        <v>1278</v>
      </c>
      <c r="C8" s="224">
        <v>995</v>
      </c>
      <c r="D8" s="219">
        <v>2273</v>
      </c>
      <c r="F8" s="239" t="s">
        <v>183</v>
      </c>
      <c r="G8" s="243">
        <v>8935</v>
      </c>
      <c r="H8" s="243">
        <v>8449</v>
      </c>
      <c r="I8" s="244">
        <v>8437</v>
      </c>
      <c r="J8" s="245">
        <v>7990</v>
      </c>
    </row>
    <row r="9" spans="1:19">
      <c r="A9" s="233" t="s">
        <v>183</v>
      </c>
      <c r="B9" s="218">
        <v>4142</v>
      </c>
      <c r="C9" s="218">
        <v>4793</v>
      </c>
      <c r="D9" s="219">
        <v>8935</v>
      </c>
      <c r="F9" s="239" t="s">
        <v>184</v>
      </c>
      <c r="G9" s="249">
        <v>1047</v>
      </c>
      <c r="H9" s="249">
        <v>892</v>
      </c>
      <c r="I9" s="244">
        <v>853</v>
      </c>
      <c r="J9" s="245">
        <v>856</v>
      </c>
    </row>
    <row r="10" spans="1:19">
      <c r="A10" s="233" t="s">
        <v>184</v>
      </c>
      <c r="B10" s="224">
        <v>553</v>
      </c>
      <c r="C10" s="224">
        <v>494</v>
      </c>
      <c r="D10" s="219">
        <v>1047</v>
      </c>
      <c r="F10" s="239" t="s">
        <v>185</v>
      </c>
      <c r="G10" s="243">
        <v>97951</v>
      </c>
      <c r="H10" s="243">
        <v>92050</v>
      </c>
      <c r="I10" s="244">
        <v>89783</v>
      </c>
      <c r="J10" s="245">
        <v>91389</v>
      </c>
    </row>
    <row r="11" spans="1:19" ht="25.5">
      <c r="A11" s="233" t="s">
        <v>185</v>
      </c>
      <c r="B11" s="218">
        <v>45576</v>
      </c>
      <c r="C11" s="218">
        <v>52375</v>
      </c>
      <c r="D11" s="219">
        <v>97951</v>
      </c>
      <c r="F11" s="234" t="s">
        <v>186</v>
      </c>
      <c r="G11" s="246">
        <f>SUM(G7:G10)</f>
        <v>110206</v>
      </c>
      <c r="H11" s="246">
        <f>SUM(H7:H10)</f>
        <v>102998</v>
      </c>
      <c r="I11" s="247">
        <f>SUM(I7:I10)</f>
        <v>100444</v>
      </c>
      <c r="J11" s="248">
        <f>SUM(J7:J10)</f>
        <v>102032</v>
      </c>
    </row>
    <row r="12" spans="1:19">
      <c r="A12" s="234" t="s">
        <v>186</v>
      </c>
      <c r="B12" s="236">
        <f>SUM(B8:B11)</f>
        <v>51549</v>
      </c>
      <c r="C12" s="236">
        <f>SUM(C8:C11)</f>
        <v>58657</v>
      </c>
      <c r="D12" s="237">
        <f>SUM(D8:D11)</f>
        <v>110206</v>
      </c>
      <c r="F12" s="235" t="s">
        <v>187</v>
      </c>
      <c r="G12" s="250">
        <f>SUM(G6+G11)</f>
        <v>231774</v>
      </c>
      <c r="H12" s="250">
        <f>H6+H11</f>
        <v>215701</v>
      </c>
      <c r="I12" s="251">
        <f>I6+I11</f>
        <v>209419</v>
      </c>
      <c r="J12" s="252">
        <f>J6+J11</f>
        <v>211164</v>
      </c>
    </row>
    <row r="13" spans="1:19">
      <c r="A13" s="235" t="s">
        <v>187</v>
      </c>
      <c r="B13" s="227">
        <f>SUM(B7+B12)</f>
        <v>106360</v>
      </c>
      <c r="C13" s="227">
        <f>SUM(C7+C12)</f>
        <v>125414</v>
      </c>
      <c r="D13" s="228">
        <f>SUM(D7+D12)</f>
        <v>231774</v>
      </c>
    </row>
    <row r="14" spans="1:19" ht="15.75">
      <c r="A14" s="439">
        <v>43101</v>
      </c>
      <c r="B14" s="439"/>
      <c r="C14" s="439"/>
      <c r="D14" s="439"/>
    </row>
    <row r="15" spans="1:19" ht="15.75">
      <c r="A15" s="73"/>
      <c r="B15" s="63" t="s">
        <v>175</v>
      </c>
      <c r="C15" s="64" t="s">
        <v>176</v>
      </c>
      <c r="D15" s="74" t="s">
        <v>177</v>
      </c>
    </row>
    <row r="16" spans="1:19">
      <c r="A16" s="232" t="s">
        <v>178</v>
      </c>
      <c r="B16" s="215">
        <v>5044</v>
      </c>
      <c r="C16" s="215">
        <v>6371</v>
      </c>
      <c r="D16" s="216">
        <v>11415</v>
      </c>
    </row>
    <row r="17" spans="1:8" ht="15.75">
      <c r="A17" s="233" t="s">
        <v>179</v>
      </c>
      <c r="B17" s="218">
        <v>3910</v>
      </c>
      <c r="C17" s="218">
        <v>4746</v>
      </c>
      <c r="D17" s="219">
        <v>8656</v>
      </c>
      <c r="F17" s="166"/>
      <c r="G17" s="63" t="s">
        <v>175</v>
      </c>
      <c r="H17" s="64" t="s">
        <v>176</v>
      </c>
    </row>
    <row r="18" spans="1:8">
      <c r="A18" s="233" t="s">
        <v>180</v>
      </c>
      <c r="B18" s="218">
        <v>40377</v>
      </c>
      <c r="C18" s="218">
        <v>52255</v>
      </c>
      <c r="D18" s="219">
        <v>92632</v>
      </c>
      <c r="F18" s="168">
        <v>2017</v>
      </c>
      <c r="G18" s="6">
        <f>B13</f>
        <v>106360</v>
      </c>
      <c r="H18" s="6">
        <f>C13</f>
        <v>125414</v>
      </c>
    </row>
    <row r="19" spans="1:8">
      <c r="A19" s="234" t="s">
        <v>181</v>
      </c>
      <c r="B19" s="236">
        <f>SUM(B16:B18)</f>
        <v>49331</v>
      </c>
      <c r="C19" s="236">
        <f>SUM(C16:C18)</f>
        <v>63372</v>
      </c>
      <c r="D19" s="237">
        <f>SUM(D16:D18)</f>
        <v>112703</v>
      </c>
      <c r="F19" s="168">
        <v>2018</v>
      </c>
      <c r="G19" s="6">
        <f>B25</f>
        <v>95554</v>
      </c>
      <c r="H19" s="6">
        <f>C25</f>
        <v>120147</v>
      </c>
    </row>
    <row r="20" spans="1:8">
      <c r="A20" s="233" t="s">
        <v>182</v>
      </c>
      <c r="B20" s="218">
        <v>806</v>
      </c>
      <c r="C20" s="224">
        <v>801</v>
      </c>
      <c r="D20" s="219">
        <v>1607</v>
      </c>
      <c r="F20" s="168">
        <v>2019</v>
      </c>
      <c r="G20" s="6">
        <f>B37</f>
        <v>91894</v>
      </c>
      <c r="H20" s="6">
        <f>C37</f>
        <v>117525</v>
      </c>
    </row>
    <row r="21" spans="1:8">
      <c r="A21" s="233" t="s">
        <v>183</v>
      </c>
      <c r="B21" s="218">
        <v>3810</v>
      </c>
      <c r="C21" s="218">
        <v>4639</v>
      </c>
      <c r="D21" s="219">
        <v>8449</v>
      </c>
      <c r="F21" s="168">
        <v>2020</v>
      </c>
      <c r="G21" s="6">
        <f>B49</f>
        <v>93623</v>
      </c>
      <c r="H21" s="6">
        <f>C49</f>
        <v>117541</v>
      </c>
    </row>
    <row r="22" spans="1:8">
      <c r="A22" s="233" t="s">
        <v>184</v>
      </c>
      <c r="B22" s="224">
        <v>478</v>
      </c>
      <c r="C22" s="224">
        <v>414</v>
      </c>
      <c r="D22" s="219">
        <v>892</v>
      </c>
      <c r="F22" s="168"/>
    </row>
    <row r="23" spans="1:8">
      <c r="A23" s="233" t="s">
        <v>185</v>
      </c>
      <c r="B23" s="218">
        <v>41129</v>
      </c>
      <c r="C23" s="218">
        <v>50921</v>
      </c>
      <c r="D23" s="219">
        <v>92050</v>
      </c>
    </row>
    <row r="24" spans="1:8">
      <c r="A24" s="234" t="s">
        <v>186</v>
      </c>
      <c r="B24" s="236">
        <f>SUM(B20:B23)</f>
        <v>46223</v>
      </c>
      <c r="C24" s="236">
        <f>SUM(C20:C23)</f>
        <v>56775</v>
      </c>
      <c r="D24" s="237">
        <f>SUM(D20:D23)</f>
        <v>102998</v>
      </c>
    </row>
    <row r="25" spans="1:8">
      <c r="A25" s="235" t="s">
        <v>187</v>
      </c>
      <c r="B25" s="227">
        <f>B19+B24</f>
        <v>95554</v>
      </c>
      <c r="C25" s="227">
        <f>C19+C24</f>
        <v>120147</v>
      </c>
      <c r="D25" s="228">
        <f>D19+D24</f>
        <v>215701</v>
      </c>
    </row>
    <row r="26" spans="1:8" ht="15.75">
      <c r="A26" s="439">
        <v>43466</v>
      </c>
      <c r="B26" s="439"/>
      <c r="C26" s="439"/>
      <c r="D26" s="439"/>
    </row>
    <row r="27" spans="1:8" ht="15.75">
      <c r="A27" s="73"/>
      <c r="B27" s="63" t="s">
        <v>175</v>
      </c>
      <c r="C27" s="64" t="s">
        <v>176</v>
      </c>
      <c r="D27" s="74" t="s">
        <v>177</v>
      </c>
    </row>
    <row r="28" spans="1:8">
      <c r="A28" s="232" t="s">
        <v>178</v>
      </c>
      <c r="B28" s="215">
        <v>4768</v>
      </c>
      <c r="C28" s="215">
        <v>6162</v>
      </c>
      <c r="D28" s="216">
        <v>10930</v>
      </c>
    </row>
    <row r="29" spans="1:8">
      <c r="A29" s="233" t="s">
        <v>179</v>
      </c>
      <c r="B29" s="218">
        <v>4251</v>
      </c>
      <c r="C29" s="218">
        <v>5104</v>
      </c>
      <c r="D29" s="219">
        <v>9355</v>
      </c>
    </row>
    <row r="30" spans="1:8">
      <c r="A30" s="233" t="s">
        <v>180</v>
      </c>
      <c r="B30" s="218">
        <v>38144</v>
      </c>
      <c r="C30" s="218">
        <v>50546</v>
      </c>
      <c r="D30" s="219">
        <v>88690</v>
      </c>
    </row>
    <row r="31" spans="1:8">
      <c r="A31" s="234" t="s">
        <v>181</v>
      </c>
      <c r="B31" s="236">
        <f>SUM(B28:B30)</f>
        <v>47163</v>
      </c>
      <c r="C31" s="236">
        <f>SUM(C28:C30)</f>
        <v>61812</v>
      </c>
      <c r="D31" s="237">
        <f>SUM(D28:D30)</f>
        <v>108975</v>
      </c>
    </row>
    <row r="32" spans="1:8">
      <c r="A32" s="233" t="s">
        <v>182</v>
      </c>
      <c r="B32" s="218">
        <v>686</v>
      </c>
      <c r="C32" s="224">
        <v>685</v>
      </c>
      <c r="D32" s="219">
        <v>1371</v>
      </c>
    </row>
    <row r="33" spans="1:4">
      <c r="A33" s="233" t="s">
        <v>183</v>
      </c>
      <c r="B33" s="218">
        <v>3768</v>
      </c>
      <c r="C33" s="218">
        <v>4669</v>
      </c>
      <c r="D33" s="219">
        <v>8437</v>
      </c>
    </row>
    <row r="34" spans="1:4">
      <c r="A34" s="233" t="s">
        <v>184</v>
      </c>
      <c r="B34" s="224">
        <v>441</v>
      </c>
      <c r="C34" s="224">
        <v>412</v>
      </c>
      <c r="D34" s="219">
        <v>853</v>
      </c>
    </row>
    <row r="35" spans="1:4">
      <c r="A35" s="233" t="s">
        <v>185</v>
      </c>
      <c r="B35" s="218">
        <v>39836</v>
      </c>
      <c r="C35" s="218">
        <v>49947</v>
      </c>
      <c r="D35" s="219">
        <v>89783</v>
      </c>
    </row>
    <row r="36" spans="1:4">
      <c r="A36" s="234" t="s">
        <v>186</v>
      </c>
      <c r="B36" s="236">
        <f>SUM(B32:B35)</f>
        <v>44731</v>
      </c>
      <c r="C36" s="236">
        <f>SUM(C32:C35)</f>
        <v>55713</v>
      </c>
      <c r="D36" s="237">
        <f>SUM(D32:D35)</f>
        <v>100444</v>
      </c>
    </row>
    <row r="37" spans="1:4">
      <c r="A37" s="235" t="s">
        <v>187</v>
      </c>
      <c r="B37" s="227">
        <f>B31+B36</f>
        <v>91894</v>
      </c>
      <c r="C37" s="227">
        <f>C31+C36</f>
        <v>117525</v>
      </c>
      <c r="D37" s="228">
        <f>D31+D36</f>
        <v>209419</v>
      </c>
    </row>
    <row r="38" spans="1:4" ht="15.75">
      <c r="A38" s="439">
        <v>43831</v>
      </c>
      <c r="B38" s="439"/>
      <c r="C38" s="439"/>
      <c r="D38" s="439"/>
    </row>
    <row r="39" spans="1:4" ht="15.75">
      <c r="A39" s="73"/>
      <c r="B39" s="63" t="s">
        <v>175</v>
      </c>
      <c r="C39" s="64" t="s">
        <v>176</v>
      </c>
      <c r="D39" s="74" t="s">
        <v>177</v>
      </c>
    </row>
    <row r="40" spans="1:4">
      <c r="A40" s="232" t="s">
        <v>178</v>
      </c>
      <c r="B40" s="215">
        <v>5022</v>
      </c>
      <c r="C40" s="215">
        <v>6295</v>
      </c>
      <c r="D40" s="216">
        <v>11317</v>
      </c>
    </row>
    <row r="41" spans="1:4">
      <c r="A41" s="233" t="s">
        <v>179</v>
      </c>
      <c r="B41" s="218">
        <v>4537</v>
      </c>
      <c r="C41" s="218">
        <v>5323</v>
      </c>
      <c r="D41" s="219">
        <v>9860</v>
      </c>
    </row>
    <row r="42" spans="1:4">
      <c r="A42" s="233" t="s">
        <v>180</v>
      </c>
      <c r="B42" s="218">
        <v>38141</v>
      </c>
      <c r="C42" s="218">
        <v>49814</v>
      </c>
      <c r="D42" s="219">
        <v>87955</v>
      </c>
    </row>
    <row r="43" spans="1:4">
      <c r="A43" s="234" t="s">
        <v>181</v>
      </c>
      <c r="B43" s="236">
        <f>SUM(B40:B42)</f>
        <v>47700</v>
      </c>
      <c r="C43" s="236">
        <f>SUM(C40:C42)</f>
        <v>61432</v>
      </c>
      <c r="D43" s="237">
        <f>SUM(D40:D42)</f>
        <v>109132</v>
      </c>
    </row>
    <row r="44" spans="1:4">
      <c r="A44" s="233" t="s">
        <v>182</v>
      </c>
      <c r="B44" s="218">
        <v>970</v>
      </c>
      <c r="C44" s="224">
        <v>827</v>
      </c>
      <c r="D44" s="219">
        <v>1797</v>
      </c>
    </row>
    <row r="45" spans="1:4">
      <c r="A45" s="233" t="s">
        <v>183</v>
      </c>
      <c r="B45" s="218">
        <v>3533</v>
      </c>
      <c r="C45" s="218">
        <v>4457</v>
      </c>
      <c r="D45" s="219">
        <v>7990</v>
      </c>
    </row>
    <row r="46" spans="1:4">
      <c r="A46" s="233" t="s">
        <v>184</v>
      </c>
      <c r="B46" s="224">
        <v>437</v>
      </c>
      <c r="C46" s="224">
        <v>419</v>
      </c>
      <c r="D46" s="219">
        <v>856</v>
      </c>
    </row>
    <row r="47" spans="1:4">
      <c r="A47" s="233" t="s">
        <v>185</v>
      </c>
      <c r="B47" s="218">
        <v>40983</v>
      </c>
      <c r="C47" s="218">
        <v>50406</v>
      </c>
      <c r="D47" s="219">
        <v>91389</v>
      </c>
    </row>
    <row r="48" spans="1:4">
      <c r="A48" s="234" t="s">
        <v>186</v>
      </c>
      <c r="B48" s="236">
        <f>SUM(B44:B47)</f>
        <v>45923</v>
      </c>
      <c r="C48" s="236">
        <f>SUM(C44:C47)</f>
        <v>56109</v>
      </c>
      <c r="D48" s="237">
        <f>SUM(D44:D47)</f>
        <v>102032</v>
      </c>
    </row>
    <row r="49" spans="1:4">
      <c r="A49" s="235" t="s">
        <v>187</v>
      </c>
      <c r="B49" s="227">
        <f>B43+B48</f>
        <v>93623</v>
      </c>
      <c r="C49" s="227">
        <f>C43+C48</f>
        <v>117541</v>
      </c>
      <c r="D49" s="228">
        <f>D43+D48</f>
        <v>211164</v>
      </c>
    </row>
    <row r="52" spans="1:4">
      <c r="A52" s="41" t="s">
        <v>110</v>
      </c>
      <c r="B52" s="41" t="s">
        <v>111</v>
      </c>
    </row>
    <row r="53" spans="1:4">
      <c r="A53" s="41" t="s">
        <v>112</v>
      </c>
      <c r="B53" s="41" t="s">
        <v>48</v>
      </c>
    </row>
  </sheetData>
  <sheetProtection algorithmName="SHA-512" hashValue="l2ip4zHNKC8/Okivzqw5BjztrpMGloGzFxzRk+soyU1Jp5cRjIt7jA4dZwJLPoU5wF5GxPaRheg02jfCaR2z0w==" saltValue="KXZE593CCyCoV4uszIjHbQ==" spinCount="100000" sheet="1" objects="1" scenarios="1"/>
  <mergeCells count="6">
    <mergeCell ref="A38:D38"/>
    <mergeCell ref="A1:D1"/>
    <mergeCell ref="F1:J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zoomScale="80" zoomScaleNormal="80" workbookViewId="0">
      <selection activeCell="A18" sqref="A18"/>
    </sheetView>
  </sheetViews>
  <sheetFormatPr baseColWidth="10" defaultRowHeight="15"/>
  <cols>
    <col min="1" max="1" width="27.5703125" customWidth="1"/>
    <col min="2" max="5" width="16.28515625" customWidth="1"/>
  </cols>
  <sheetData>
    <row r="1" spans="1:5" ht="15.75">
      <c r="A1" s="441" t="s">
        <v>535</v>
      </c>
      <c r="B1" s="441"/>
      <c r="C1" s="441"/>
      <c r="D1" s="441"/>
      <c r="E1" s="441"/>
    </row>
    <row r="2" spans="1:5" ht="38.25" customHeight="1">
      <c r="A2" s="190" t="s">
        <v>536</v>
      </c>
      <c r="B2" s="443" t="s">
        <v>506</v>
      </c>
      <c r="C2" s="443"/>
      <c r="D2" s="444" t="s">
        <v>507</v>
      </c>
      <c r="E2" s="444"/>
    </row>
    <row r="3" spans="1:5">
      <c r="A3" s="290" t="s">
        <v>537</v>
      </c>
      <c r="B3" s="442">
        <v>80581</v>
      </c>
      <c r="C3" s="442"/>
      <c r="D3" s="442">
        <v>11902</v>
      </c>
      <c r="E3" s="442"/>
    </row>
    <row r="4" spans="1:5">
      <c r="A4" s="290" t="s">
        <v>538</v>
      </c>
      <c r="B4" s="442">
        <v>81401</v>
      </c>
      <c r="C4" s="442"/>
      <c r="D4" s="442">
        <v>12039</v>
      </c>
      <c r="E4" s="442"/>
    </row>
    <row r="5" spans="1:5">
      <c r="A5" s="290" t="s">
        <v>539</v>
      </c>
      <c r="B5" s="442">
        <v>81529</v>
      </c>
      <c r="C5" s="442"/>
      <c r="D5" s="442">
        <v>12105</v>
      </c>
      <c r="E5" s="442"/>
    </row>
    <row r="6" spans="1:5">
      <c r="A6" s="290" t="s">
        <v>540</v>
      </c>
      <c r="B6" s="442">
        <v>81834</v>
      </c>
      <c r="C6" s="442"/>
      <c r="D6" s="442">
        <v>12242</v>
      </c>
      <c r="E6" s="442"/>
    </row>
    <row r="7" spans="1:5" s="344" customFormat="1">
      <c r="A7" s="290" t="s">
        <v>541</v>
      </c>
      <c r="B7" s="442">
        <v>81914</v>
      </c>
      <c r="C7" s="442"/>
      <c r="D7" s="442">
        <v>12274</v>
      </c>
      <c r="E7" s="442"/>
    </row>
    <row r="8" spans="1:5">
      <c r="A8" s="290" t="s">
        <v>601</v>
      </c>
      <c r="B8" s="442">
        <v>83382</v>
      </c>
      <c r="C8" s="442"/>
      <c r="D8" s="442">
        <v>12289</v>
      </c>
      <c r="E8" s="442"/>
    </row>
    <row r="9" spans="1:5">
      <c r="A9" s="405" t="s">
        <v>602</v>
      </c>
      <c r="B9" s="438"/>
      <c r="C9" s="438"/>
      <c r="D9" s="438"/>
      <c r="E9" s="438"/>
    </row>
    <row r="10" spans="1:5">
      <c r="A10" s="438"/>
      <c r="B10" s="438"/>
      <c r="C10" s="438"/>
      <c r="D10" s="438"/>
      <c r="E10" s="438"/>
    </row>
    <row r="11" spans="1:5">
      <c r="A11" s="438"/>
      <c r="B11" s="438"/>
      <c r="C11" s="438"/>
      <c r="D11" s="438"/>
      <c r="E11" s="438"/>
    </row>
    <row r="12" spans="1:5" ht="24.75" customHeight="1">
      <c r="A12" s="438"/>
      <c r="B12" s="438"/>
      <c r="C12" s="438"/>
      <c r="D12" s="438"/>
      <c r="E12" s="438"/>
    </row>
    <row r="13" spans="1:5">
      <c r="A13" s="438"/>
      <c r="B13" s="438"/>
      <c r="C13" s="438"/>
      <c r="D13" s="438"/>
      <c r="E13" s="438"/>
    </row>
    <row r="14" spans="1:5" s="189" customFormat="1">
      <c r="A14" s="438"/>
      <c r="B14" s="438"/>
      <c r="C14" s="438"/>
      <c r="D14" s="438"/>
      <c r="E14" s="438"/>
    </row>
    <row r="15" spans="1:5">
      <c r="A15" s="438"/>
      <c r="B15" s="438"/>
      <c r="C15" s="438"/>
      <c r="D15" s="438"/>
      <c r="E15" s="438"/>
    </row>
    <row r="16" spans="1:5" ht="129" customHeight="1">
      <c r="A16" s="438"/>
      <c r="B16" s="438"/>
      <c r="C16" s="438"/>
      <c r="D16" s="438"/>
      <c r="E16" s="438"/>
    </row>
    <row r="17" spans="1:5" ht="15.75">
      <c r="A17" s="441" t="s">
        <v>517</v>
      </c>
      <c r="B17" s="441"/>
      <c r="C17" s="441"/>
      <c r="D17" s="441"/>
      <c r="E17" s="441"/>
    </row>
    <row r="18" spans="1:5">
      <c r="A18" s="17" t="s">
        <v>603</v>
      </c>
      <c r="B18" s="18"/>
      <c r="C18" s="18"/>
      <c r="D18" s="18"/>
      <c r="E18" s="18"/>
    </row>
    <row r="19" spans="1:5" ht="38.25">
      <c r="A19" s="190" t="s">
        <v>44</v>
      </c>
      <c r="B19" s="191" t="s">
        <v>506</v>
      </c>
      <c r="C19" s="190" t="s">
        <v>507</v>
      </c>
      <c r="D19" s="192" t="s">
        <v>505</v>
      </c>
      <c r="E19" s="192" t="s">
        <v>504</v>
      </c>
    </row>
    <row r="20" spans="1:5">
      <c r="A20" s="194" t="s">
        <v>124</v>
      </c>
      <c r="B20" s="37">
        <v>13086</v>
      </c>
      <c r="C20" s="37">
        <v>1166</v>
      </c>
      <c r="D20" s="18">
        <v>88</v>
      </c>
      <c r="E20" s="37">
        <v>1121</v>
      </c>
    </row>
    <row r="21" spans="1:5">
      <c r="A21" s="194" t="s">
        <v>125</v>
      </c>
      <c r="B21" s="18">
        <v>610</v>
      </c>
      <c r="C21" s="18">
        <v>57</v>
      </c>
      <c r="D21" s="18">
        <v>17</v>
      </c>
      <c r="E21" s="18">
        <v>53</v>
      </c>
    </row>
    <row r="22" spans="1:5">
      <c r="A22" s="194" t="s">
        <v>126</v>
      </c>
      <c r="B22" s="18">
        <v>302</v>
      </c>
      <c r="C22" s="18">
        <v>63</v>
      </c>
      <c r="D22" s="18">
        <v>8</v>
      </c>
      <c r="E22" s="18">
        <v>56</v>
      </c>
    </row>
    <row r="23" spans="1:5">
      <c r="A23" s="194" t="s">
        <v>127</v>
      </c>
      <c r="B23" s="37">
        <v>10848</v>
      </c>
      <c r="C23" s="37">
        <v>1638</v>
      </c>
      <c r="D23" s="18">
        <v>154</v>
      </c>
      <c r="E23" s="37">
        <v>1546</v>
      </c>
    </row>
    <row r="24" spans="1:5">
      <c r="A24" s="194" t="s">
        <v>509</v>
      </c>
      <c r="B24" s="18">
        <v>262</v>
      </c>
      <c r="C24" s="18">
        <v>46</v>
      </c>
      <c r="D24" s="18">
        <v>2</v>
      </c>
      <c r="E24" s="37">
        <v>46</v>
      </c>
    </row>
    <row r="25" spans="1:5">
      <c r="A25" s="194" t="s">
        <v>129</v>
      </c>
      <c r="B25" s="37">
        <v>1168</v>
      </c>
      <c r="C25" s="18">
        <v>247</v>
      </c>
      <c r="D25" s="18">
        <v>18</v>
      </c>
      <c r="E25" s="18">
        <v>239</v>
      </c>
    </row>
    <row r="26" spans="1:5">
      <c r="A26" s="194" t="s">
        <v>142</v>
      </c>
      <c r="B26" s="37">
        <v>1446</v>
      </c>
      <c r="C26" s="18">
        <v>168</v>
      </c>
      <c r="D26" s="18">
        <v>28</v>
      </c>
      <c r="E26" s="18">
        <v>158</v>
      </c>
    </row>
    <row r="27" spans="1:5">
      <c r="A27" s="194" t="s">
        <v>510</v>
      </c>
      <c r="B27" s="18">
        <v>333</v>
      </c>
      <c r="C27" s="18">
        <v>76</v>
      </c>
      <c r="D27" s="18">
        <v>4</v>
      </c>
      <c r="E27" s="18">
        <v>74</v>
      </c>
    </row>
    <row r="28" spans="1:5">
      <c r="A28" s="194" t="s">
        <v>151</v>
      </c>
      <c r="B28" s="18">
        <v>81</v>
      </c>
      <c r="C28" s="18">
        <v>21</v>
      </c>
      <c r="D28" s="18">
        <v>0</v>
      </c>
      <c r="E28" s="18">
        <v>21</v>
      </c>
    </row>
    <row r="29" spans="1:5">
      <c r="A29" s="194" t="s">
        <v>130</v>
      </c>
      <c r="B29" s="18">
        <v>107</v>
      </c>
      <c r="C29" s="18">
        <v>20</v>
      </c>
      <c r="D29" s="18">
        <v>0</v>
      </c>
      <c r="E29" s="18">
        <v>20</v>
      </c>
    </row>
    <row r="30" spans="1:5">
      <c r="A30" s="194" t="s">
        <v>131</v>
      </c>
      <c r="B30" s="18">
        <v>153</v>
      </c>
      <c r="C30" s="18">
        <v>44</v>
      </c>
      <c r="D30" s="18">
        <v>0</v>
      </c>
      <c r="E30" s="18">
        <v>44</v>
      </c>
    </row>
    <row r="31" spans="1:5">
      <c r="A31" s="194" t="s">
        <v>511</v>
      </c>
      <c r="B31" s="37">
        <v>2109</v>
      </c>
      <c r="C31" s="18">
        <v>572</v>
      </c>
      <c r="D31" s="18">
        <v>69</v>
      </c>
      <c r="E31" s="18">
        <v>520</v>
      </c>
    </row>
    <row r="32" spans="1:5">
      <c r="A32" s="194" t="s">
        <v>134</v>
      </c>
      <c r="B32" s="37">
        <v>1452</v>
      </c>
      <c r="C32" s="18">
        <v>202</v>
      </c>
      <c r="D32" s="18">
        <v>17</v>
      </c>
      <c r="E32" s="18">
        <v>192</v>
      </c>
    </row>
    <row r="33" spans="1:5">
      <c r="A33" s="194" t="s">
        <v>512</v>
      </c>
      <c r="B33" s="18">
        <v>908</v>
      </c>
      <c r="C33" s="18">
        <v>186</v>
      </c>
      <c r="D33" s="18">
        <v>18</v>
      </c>
      <c r="E33" s="18">
        <v>180</v>
      </c>
    </row>
    <row r="34" spans="1:5">
      <c r="A34" s="194" t="s">
        <v>136</v>
      </c>
      <c r="B34" s="37">
        <v>1126</v>
      </c>
      <c r="C34" s="18">
        <v>238</v>
      </c>
      <c r="D34" s="18">
        <v>9</v>
      </c>
      <c r="E34" s="18">
        <v>237</v>
      </c>
    </row>
    <row r="35" spans="1:5">
      <c r="A35" s="194" t="s">
        <v>133</v>
      </c>
      <c r="B35" s="18">
        <v>118</v>
      </c>
      <c r="C35" s="18">
        <v>39</v>
      </c>
      <c r="D35" s="18">
        <v>4</v>
      </c>
      <c r="E35" s="18">
        <v>35</v>
      </c>
    </row>
    <row r="36" spans="1:5">
      <c r="A36" s="194" t="s">
        <v>513</v>
      </c>
      <c r="B36" s="37">
        <v>10926</v>
      </c>
      <c r="C36" s="37">
        <v>1706</v>
      </c>
      <c r="D36" s="18">
        <v>149</v>
      </c>
      <c r="E36" s="37">
        <v>1643</v>
      </c>
    </row>
    <row r="37" spans="1:5">
      <c r="A37" s="194" t="s">
        <v>514</v>
      </c>
      <c r="B37" s="18">
        <v>400</v>
      </c>
      <c r="C37" s="18">
        <v>87</v>
      </c>
      <c r="D37" s="18">
        <v>1</v>
      </c>
      <c r="E37" s="18">
        <v>86</v>
      </c>
    </row>
    <row r="38" spans="1:5">
      <c r="A38" s="194" t="s">
        <v>139</v>
      </c>
      <c r="B38" s="37">
        <v>2429</v>
      </c>
      <c r="C38" s="18">
        <v>473</v>
      </c>
      <c r="D38" s="18">
        <v>55</v>
      </c>
      <c r="E38" s="18">
        <v>452</v>
      </c>
    </row>
    <row r="39" spans="1:5">
      <c r="A39" s="194" t="s">
        <v>515</v>
      </c>
      <c r="B39" s="18">
        <v>289</v>
      </c>
      <c r="C39" s="18">
        <v>73</v>
      </c>
      <c r="D39" s="18">
        <v>3</v>
      </c>
      <c r="E39" s="18">
        <v>71</v>
      </c>
    </row>
    <row r="40" spans="1:5">
      <c r="A40" s="194" t="s">
        <v>141</v>
      </c>
      <c r="B40" s="37">
        <v>1379</v>
      </c>
      <c r="C40" s="18">
        <v>375</v>
      </c>
      <c r="D40" s="18">
        <v>29</v>
      </c>
      <c r="E40" s="18">
        <v>369</v>
      </c>
    </row>
    <row r="41" spans="1:5">
      <c r="A41" s="194" t="s">
        <v>149</v>
      </c>
      <c r="B41" s="18">
        <v>69</v>
      </c>
      <c r="C41" s="18">
        <v>20</v>
      </c>
      <c r="D41" s="18">
        <v>0</v>
      </c>
      <c r="E41" s="18">
        <v>20</v>
      </c>
    </row>
    <row r="42" spans="1:5">
      <c r="A42" s="194" t="s">
        <v>140</v>
      </c>
      <c r="B42" s="37">
        <v>3912</v>
      </c>
      <c r="C42" s="18">
        <v>622</v>
      </c>
      <c r="D42" s="18">
        <v>31</v>
      </c>
      <c r="E42" s="18">
        <v>608</v>
      </c>
    </row>
    <row r="43" spans="1:5">
      <c r="A43" s="194" t="s">
        <v>143</v>
      </c>
      <c r="B43" s="18">
        <v>95</v>
      </c>
      <c r="C43" s="18">
        <v>36</v>
      </c>
      <c r="D43" s="18">
        <v>0</v>
      </c>
      <c r="E43" s="18">
        <v>35</v>
      </c>
    </row>
    <row r="44" spans="1:5">
      <c r="A44" s="194" t="s">
        <v>144</v>
      </c>
      <c r="B44" s="37">
        <v>2521</v>
      </c>
      <c r="C44" s="18">
        <v>390</v>
      </c>
      <c r="D44" s="18">
        <v>26</v>
      </c>
      <c r="E44" s="18">
        <v>376</v>
      </c>
    </row>
    <row r="45" spans="1:5">
      <c r="A45" s="194" t="s">
        <v>145</v>
      </c>
      <c r="B45" s="37">
        <v>23235</v>
      </c>
      <c r="C45" s="37">
        <v>2978</v>
      </c>
      <c r="D45" s="18">
        <v>335</v>
      </c>
      <c r="E45" s="37">
        <v>2820</v>
      </c>
    </row>
    <row r="46" spans="1:5">
      <c r="A46" s="194" t="s">
        <v>146</v>
      </c>
      <c r="B46" s="37">
        <v>1232</v>
      </c>
      <c r="C46" s="18">
        <v>217</v>
      </c>
      <c r="D46" s="18">
        <v>6</v>
      </c>
      <c r="E46" s="18">
        <v>212</v>
      </c>
    </row>
    <row r="47" spans="1:5">
      <c r="A47" s="194" t="s">
        <v>147</v>
      </c>
      <c r="B47" s="37">
        <v>1283</v>
      </c>
      <c r="C47" s="18">
        <v>206</v>
      </c>
      <c r="D47" s="18">
        <v>10</v>
      </c>
      <c r="E47" s="18">
        <v>202</v>
      </c>
    </row>
    <row r="48" spans="1:5">
      <c r="A48" s="194" t="s">
        <v>150</v>
      </c>
      <c r="B48" s="37">
        <v>1060</v>
      </c>
      <c r="C48" s="18">
        <v>196</v>
      </c>
      <c r="D48" s="18">
        <v>21</v>
      </c>
      <c r="E48" s="18">
        <v>187</v>
      </c>
    </row>
    <row r="49" spans="1:5">
      <c r="A49" s="194" t="s">
        <v>152</v>
      </c>
      <c r="B49" s="18">
        <v>383</v>
      </c>
      <c r="C49" s="18">
        <v>111</v>
      </c>
      <c r="D49" s="18">
        <v>7</v>
      </c>
      <c r="E49" s="18">
        <v>106</v>
      </c>
    </row>
    <row r="50" spans="1:5">
      <c r="A50" s="194" t="s">
        <v>516</v>
      </c>
      <c r="B50" s="18">
        <v>60</v>
      </c>
      <c r="C50" s="18">
        <v>16</v>
      </c>
      <c r="D50" s="18">
        <v>2</v>
      </c>
      <c r="E50" s="18">
        <v>14</v>
      </c>
    </row>
    <row r="51" spans="1:5">
      <c r="A51" s="195" t="s">
        <v>508</v>
      </c>
      <c r="B51" s="193">
        <f>SUM(B20:B50)</f>
        <v>83382</v>
      </c>
      <c r="C51" s="193">
        <f t="shared" ref="C51:E51" si="0">SUM(C20:C50)</f>
        <v>12289</v>
      </c>
      <c r="D51" s="193">
        <f t="shared" si="0"/>
        <v>1111</v>
      </c>
      <c r="E51" s="193">
        <f t="shared" si="0"/>
        <v>11743</v>
      </c>
    </row>
    <row r="52" spans="1:5">
      <c r="B52" s="6"/>
      <c r="C52" s="6"/>
      <c r="D52" s="6"/>
      <c r="E52" s="6"/>
    </row>
    <row r="53" spans="1:5">
      <c r="A53" s="292" t="s">
        <v>542</v>
      </c>
      <c r="B53" s="345"/>
    </row>
    <row r="55" spans="1:5">
      <c r="A55" s="41" t="s">
        <v>345</v>
      </c>
      <c r="B55" s="41"/>
    </row>
    <row r="56" spans="1:5">
      <c r="A56" s="41" t="s">
        <v>348</v>
      </c>
      <c r="B56" s="41"/>
    </row>
  </sheetData>
  <sheetProtection algorithmName="SHA-512" hashValue="OKdia3xF3HqTXzIhBdDVKiRZ5VwC8s9rvBOE8TuI3V3MxkLSZKzA3xT/0vituDj8k7zPvYuGiVlWUMk/QsvHYg==" saltValue="bnDMlA4UBf9a7rcdRzTFCg==" spinCount="100000" sheet="1" objects="1" scenarios="1"/>
  <mergeCells count="17">
    <mergeCell ref="B4:C4"/>
    <mergeCell ref="D4:E4"/>
    <mergeCell ref="A1:E1"/>
    <mergeCell ref="B2:C2"/>
    <mergeCell ref="D2:E2"/>
    <mergeCell ref="B3:C3"/>
    <mergeCell ref="D3:E3"/>
    <mergeCell ref="A9:E16"/>
    <mergeCell ref="A17:E17"/>
    <mergeCell ref="B5:C5"/>
    <mergeCell ref="D5:E5"/>
    <mergeCell ref="B6:C6"/>
    <mergeCell ref="D6:E6"/>
    <mergeCell ref="B8:C8"/>
    <mergeCell ref="D8:E8"/>
    <mergeCell ref="B7:C7"/>
    <mergeCell ref="D7:E7"/>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GridLines="0" tabSelected="1" zoomScale="80" zoomScaleNormal="80" workbookViewId="0">
      <selection sqref="A1:F1"/>
    </sheetView>
  </sheetViews>
  <sheetFormatPr baseColWidth="10" defaultRowHeight="15"/>
  <cols>
    <col min="1" max="1" width="16.28515625" customWidth="1"/>
    <col min="2" max="2" width="14.5703125" customWidth="1"/>
    <col min="3" max="6" width="14.7109375" customWidth="1"/>
  </cols>
  <sheetData>
    <row r="1" spans="1:16" ht="53.25" customHeight="1">
      <c r="A1" s="445" t="s">
        <v>550</v>
      </c>
      <c r="B1" s="445"/>
      <c r="C1" s="445"/>
      <c r="D1" s="445"/>
      <c r="E1" s="445"/>
      <c r="F1" s="445"/>
    </row>
    <row r="2" spans="1:16" ht="30" customHeight="1">
      <c r="A2" s="23" t="s">
        <v>98</v>
      </c>
      <c r="B2" s="169" t="s">
        <v>99</v>
      </c>
      <c r="C2" s="169" t="s">
        <v>100</v>
      </c>
      <c r="D2" s="171" t="s">
        <v>430</v>
      </c>
      <c r="E2" s="171" t="s">
        <v>429</v>
      </c>
      <c r="F2" s="170" t="s">
        <v>551</v>
      </c>
    </row>
    <row r="3" spans="1:16" ht="15" customHeight="1">
      <c r="A3" s="26">
        <v>43831</v>
      </c>
      <c r="B3" s="28">
        <v>14451</v>
      </c>
      <c r="C3" s="28">
        <v>14305</v>
      </c>
      <c r="D3" s="28">
        <v>3521</v>
      </c>
      <c r="E3" s="206">
        <v>25235</v>
      </c>
      <c r="F3" s="27">
        <v>28756</v>
      </c>
      <c r="G3" s="6"/>
    </row>
    <row r="4" spans="1:16" ht="15" customHeight="1">
      <c r="A4" s="26">
        <v>43862</v>
      </c>
      <c r="B4" s="207">
        <v>13328</v>
      </c>
      <c r="C4" s="207">
        <v>12817</v>
      </c>
      <c r="D4" s="207">
        <v>3255</v>
      </c>
      <c r="E4" s="208">
        <v>22890</v>
      </c>
      <c r="F4" s="27">
        <v>26145</v>
      </c>
      <c r="G4" s="6"/>
    </row>
    <row r="5" spans="1:16">
      <c r="A5" s="26">
        <v>43891</v>
      </c>
      <c r="B5" s="28">
        <v>10183</v>
      </c>
      <c r="C5" s="28">
        <v>9355</v>
      </c>
      <c r="D5" s="28">
        <v>2533</v>
      </c>
      <c r="E5" s="206">
        <v>17005</v>
      </c>
      <c r="F5" s="27">
        <v>19538</v>
      </c>
      <c r="G5" s="6"/>
    </row>
    <row r="6" spans="1:16">
      <c r="A6" s="26">
        <v>43922</v>
      </c>
      <c r="B6" s="209">
        <v>4046</v>
      </c>
      <c r="C6" s="209">
        <v>2451</v>
      </c>
      <c r="D6" s="210">
        <v>815</v>
      </c>
      <c r="E6" s="206">
        <v>5682</v>
      </c>
      <c r="F6" s="27">
        <v>6497</v>
      </c>
      <c r="G6" s="6"/>
    </row>
    <row r="7" spans="1:16">
      <c r="A7" s="26">
        <v>43952</v>
      </c>
      <c r="B7" s="28">
        <v>5068</v>
      </c>
      <c r="C7" s="28">
        <v>2843</v>
      </c>
      <c r="D7" s="28">
        <v>1201</v>
      </c>
      <c r="E7" s="206">
        <v>6710</v>
      </c>
      <c r="F7" s="27">
        <v>7911</v>
      </c>
      <c r="G7" s="6"/>
      <c r="N7" s="139"/>
      <c r="O7" s="139"/>
      <c r="P7" s="139"/>
    </row>
    <row r="8" spans="1:16">
      <c r="A8" s="26">
        <v>43983</v>
      </c>
      <c r="B8" s="28">
        <v>7872</v>
      </c>
      <c r="C8" s="28">
        <v>4950</v>
      </c>
      <c r="D8" s="28">
        <v>1815</v>
      </c>
      <c r="E8" s="28">
        <v>11007</v>
      </c>
      <c r="F8" s="27">
        <v>12822</v>
      </c>
      <c r="G8" s="6"/>
      <c r="N8" s="139"/>
      <c r="O8" s="139"/>
      <c r="P8" s="139"/>
    </row>
    <row r="9" spans="1:16">
      <c r="A9" s="26">
        <v>44013</v>
      </c>
      <c r="B9" s="28">
        <v>10037</v>
      </c>
      <c r="C9" s="28">
        <v>7946</v>
      </c>
      <c r="D9" s="28">
        <v>2611</v>
      </c>
      <c r="E9" s="28">
        <v>15372</v>
      </c>
      <c r="F9" s="27">
        <v>17983</v>
      </c>
      <c r="N9" s="139"/>
      <c r="O9" s="139"/>
      <c r="P9" s="139"/>
    </row>
    <row r="10" spans="1:16" s="346" customFormat="1">
      <c r="A10" s="26">
        <v>44044</v>
      </c>
      <c r="B10" s="28">
        <v>8153</v>
      </c>
      <c r="C10" s="28">
        <v>7094</v>
      </c>
      <c r="D10" s="28">
        <v>2166</v>
      </c>
      <c r="E10" s="28">
        <v>13081</v>
      </c>
      <c r="F10" s="27">
        <v>15247</v>
      </c>
      <c r="N10" s="139"/>
      <c r="O10" s="139"/>
      <c r="P10" s="139"/>
    </row>
    <row r="11" spans="1:16" s="359" customFormat="1">
      <c r="A11" s="141">
        <v>44075</v>
      </c>
      <c r="B11" s="205">
        <v>8731</v>
      </c>
      <c r="C11" s="205">
        <v>8744</v>
      </c>
      <c r="D11" s="205">
        <v>2380</v>
      </c>
      <c r="E11" s="205">
        <v>15095</v>
      </c>
      <c r="F11" s="142">
        <v>17475</v>
      </c>
      <c r="N11" s="139"/>
      <c r="O11" s="139"/>
      <c r="P11" s="139"/>
    </row>
    <row r="12" spans="1:16" s="359" customFormat="1">
      <c r="A12" s="26">
        <v>44105</v>
      </c>
      <c r="B12" s="28"/>
      <c r="C12" s="28"/>
      <c r="D12" s="28"/>
      <c r="E12" s="28"/>
      <c r="F12" s="142"/>
      <c r="N12" s="139"/>
      <c r="O12" s="139"/>
      <c r="P12" s="139"/>
    </row>
    <row r="13" spans="1:16" s="359" customFormat="1">
      <c r="A13" s="26">
        <v>44136</v>
      </c>
      <c r="B13" s="28"/>
      <c r="C13" s="28"/>
      <c r="D13" s="28"/>
      <c r="E13" s="28"/>
      <c r="F13" s="142"/>
      <c r="N13" s="139"/>
      <c r="O13" s="139"/>
      <c r="P13" s="139"/>
    </row>
    <row r="14" spans="1:16" s="359" customFormat="1">
      <c r="A14" s="26">
        <v>44166</v>
      </c>
      <c r="B14" s="28"/>
      <c r="C14" s="28"/>
      <c r="D14" s="28"/>
      <c r="E14" s="28"/>
      <c r="F14" s="142"/>
      <c r="N14" s="139"/>
      <c r="O14" s="139"/>
      <c r="P14" s="139"/>
    </row>
    <row r="15" spans="1:16" ht="15" customHeight="1">
      <c r="A15" s="405" t="s">
        <v>670</v>
      </c>
      <c r="B15" s="405"/>
      <c r="C15" s="405"/>
      <c r="D15" s="405"/>
      <c r="E15" s="405"/>
      <c r="F15" s="405"/>
      <c r="G15" s="165"/>
      <c r="H15" s="165"/>
    </row>
    <row r="16" spans="1:16">
      <c r="A16" s="405"/>
      <c r="B16" s="405"/>
      <c r="C16" s="405"/>
      <c r="D16" s="405"/>
      <c r="E16" s="405"/>
      <c r="F16" s="405"/>
      <c r="G16" s="165"/>
      <c r="H16" s="165"/>
    </row>
    <row r="17" spans="1:18" ht="18" customHeight="1">
      <c r="A17" s="405"/>
      <c r="B17" s="405"/>
      <c r="C17" s="405"/>
      <c r="D17" s="405"/>
      <c r="E17" s="405"/>
      <c r="F17" s="405"/>
      <c r="H17" s="445" t="s">
        <v>552</v>
      </c>
      <c r="I17" s="445"/>
      <c r="J17" s="445"/>
      <c r="K17" s="445"/>
      <c r="L17" s="445"/>
      <c r="M17" s="445"/>
      <c r="N17" s="445"/>
      <c r="O17" s="445"/>
      <c r="P17" s="445"/>
      <c r="Q17" s="445"/>
      <c r="R17" s="445"/>
    </row>
    <row r="18" spans="1:18" ht="42.75" customHeight="1">
      <c r="A18" s="405"/>
      <c r="B18" s="405"/>
      <c r="C18" s="405"/>
      <c r="D18" s="405"/>
      <c r="E18" s="405"/>
      <c r="F18" s="405"/>
      <c r="H18" s="25" t="s">
        <v>98</v>
      </c>
      <c r="I18" s="22" t="s">
        <v>553</v>
      </c>
      <c r="J18" s="23" t="s">
        <v>554</v>
      </c>
      <c r="K18" s="22" t="s">
        <v>555</v>
      </c>
      <c r="Q18" s="172"/>
    </row>
    <row r="19" spans="1:18" ht="27.75" customHeight="1">
      <c r="A19" s="405"/>
      <c r="B19" s="405"/>
      <c r="C19" s="405"/>
      <c r="D19" s="405"/>
      <c r="E19" s="405"/>
      <c r="F19" s="405"/>
      <c r="H19" s="26">
        <v>43831</v>
      </c>
      <c r="I19" s="28">
        <v>29181</v>
      </c>
      <c r="J19" s="27">
        <v>28756</v>
      </c>
      <c r="K19" s="12">
        <f>((J19-I19)/I19)*100</f>
        <v>-1.4564271272403275</v>
      </c>
      <c r="Q19" s="172"/>
    </row>
    <row r="20" spans="1:18">
      <c r="A20" s="405"/>
      <c r="B20" s="405"/>
      <c r="C20" s="405"/>
      <c r="D20" s="405"/>
      <c r="E20" s="405"/>
      <c r="F20" s="405"/>
      <c r="H20" s="26">
        <v>43862</v>
      </c>
      <c r="I20" s="207">
        <v>26188</v>
      </c>
      <c r="J20" s="27">
        <v>26145</v>
      </c>
      <c r="K20" s="12">
        <f t="shared" ref="K20:K27" si="0">((J20-I20)/I20)*100</f>
        <v>-0.16419734229418054</v>
      </c>
      <c r="Q20" s="172"/>
    </row>
    <row r="21" spans="1:18">
      <c r="A21" s="405"/>
      <c r="B21" s="405"/>
      <c r="C21" s="405"/>
      <c r="D21" s="405"/>
      <c r="E21" s="405"/>
      <c r="F21" s="405"/>
      <c r="H21" s="26">
        <v>43891</v>
      </c>
      <c r="I21" s="28">
        <v>29566</v>
      </c>
      <c r="J21" s="27">
        <v>19538</v>
      </c>
      <c r="K21" s="12">
        <f t="shared" si="0"/>
        <v>-33.917337482243113</v>
      </c>
    </row>
    <row r="22" spans="1:18">
      <c r="A22" s="405"/>
      <c r="B22" s="405"/>
      <c r="C22" s="405"/>
      <c r="D22" s="405"/>
      <c r="E22" s="405"/>
      <c r="F22" s="405"/>
      <c r="H22" s="26">
        <v>43922</v>
      </c>
      <c r="I22" s="210">
        <v>28557</v>
      </c>
      <c r="J22" s="27">
        <v>6497</v>
      </c>
      <c r="K22" s="12">
        <f t="shared" si="0"/>
        <v>-77.249010750428965</v>
      </c>
    </row>
    <row r="23" spans="1:18">
      <c r="A23" s="405"/>
      <c r="B23" s="405"/>
      <c r="C23" s="405"/>
      <c r="D23" s="405"/>
      <c r="E23" s="405"/>
      <c r="F23" s="405"/>
      <c r="H23" s="26">
        <v>43952</v>
      </c>
      <c r="I23" s="28">
        <v>29444</v>
      </c>
      <c r="J23" s="27">
        <v>7911</v>
      </c>
      <c r="K23" s="12">
        <f t="shared" si="0"/>
        <v>-73.13204727618529</v>
      </c>
    </row>
    <row r="24" spans="1:18">
      <c r="A24" s="405"/>
      <c r="B24" s="405"/>
      <c r="C24" s="405"/>
      <c r="D24" s="405"/>
      <c r="E24" s="405"/>
      <c r="F24" s="405"/>
      <c r="H24" s="26">
        <v>43983</v>
      </c>
      <c r="I24" s="28">
        <v>30042</v>
      </c>
      <c r="J24" s="27">
        <v>12822</v>
      </c>
      <c r="K24" s="12">
        <f t="shared" si="0"/>
        <v>-57.319752346714601</v>
      </c>
    </row>
    <row r="25" spans="1:18">
      <c r="A25" s="405"/>
      <c r="B25" s="405"/>
      <c r="C25" s="405"/>
      <c r="D25" s="405"/>
      <c r="E25" s="405"/>
      <c r="F25" s="405"/>
      <c r="G25" s="6"/>
      <c r="H25" s="26">
        <v>44013</v>
      </c>
      <c r="I25" s="28">
        <v>35388</v>
      </c>
      <c r="J25" s="27">
        <v>17983</v>
      </c>
      <c r="K25" s="348">
        <f t="shared" si="0"/>
        <v>-49.18333898496666</v>
      </c>
    </row>
    <row r="26" spans="1:18">
      <c r="H26" s="26">
        <v>44044</v>
      </c>
      <c r="I26" s="361">
        <v>30425</v>
      </c>
      <c r="J26" s="27">
        <v>15247</v>
      </c>
      <c r="K26" s="348">
        <f t="shared" si="0"/>
        <v>-49.886606409202962</v>
      </c>
    </row>
    <row r="27" spans="1:18">
      <c r="H27" s="141">
        <v>44075</v>
      </c>
      <c r="I27" s="139">
        <v>33658</v>
      </c>
      <c r="J27" s="142">
        <v>17475</v>
      </c>
      <c r="K27" s="338">
        <f t="shared" si="0"/>
        <v>-48.080694040049913</v>
      </c>
    </row>
    <row r="28" spans="1:18">
      <c r="H28" s="26">
        <v>44105</v>
      </c>
    </row>
    <row r="29" spans="1:18">
      <c r="H29" s="26">
        <v>44136</v>
      </c>
    </row>
    <row r="30" spans="1:18">
      <c r="H30" s="26">
        <v>44166</v>
      </c>
    </row>
    <row r="32" spans="1:18" ht="15" customHeight="1">
      <c r="C32" s="41"/>
      <c r="D32" s="41"/>
      <c r="E32" s="41"/>
      <c r="H32" s="405" t="s">
        <v>645</v>
      </c>
      <c r="I32" s="405"/>
      <c r="J32" s="405"/>
      <c r="K32" s="405"/>
      <c r="L32" s="405"/>
      <c r="M32" s="405"/>
      <c r="N32" s="405"/>
      <c r="O32" s="405"/>
      <c r="P32" s="405"/>
      <c r="Q32" s="405"/>
    </row>
    <row r="33" spans="1:17">
      <c r="H33" s="405"/>
      <c r="I33" s="405"/>
      <c r="J33" s="405"/>
      <c r="K33" s="405"/>
      <c r="L33" s="405"/>
      <c r="M33" s="405"/>
      <c r="N33" s="405"/>
      <c r="O33" s="405"/>
      <c r="P33" s="405"/>
      <c r="Q33" s="405"/>
    </row>
    <row r="34" spans="1:17">
      <c r="H34" s="405"/>
      <c r="I34" s="405"/>
      <c r="J34" s="405"/>
      <c r="K34" s="405"/>
      <c r="L34" s="405"/>
      <c r="M34" s="405"/>
      <c r="N34" s="405"/>
      <c r="O34" s="405"/>
      <c r="P34" s="405"/>
      <c r="Q34" s="405"/>
    </row>
    <row r="35" spans="1:17">
      <c r="H35" s="405"/>
      <c r="I35" s="405"/>
      <c r="J35" s="405"/>
      <c r="K35" s="405"/>
      <c r="L35" s="405"/>
      <c r="M35" s="405"/>
      <c r="N35" s="405"/>
      <c r="O35" s="405"/>
      <c r="P35" s="405"/>
      <c r="Q35" s="405"/>
    </row>
    <row r="36" spans="1:17">
      <c r="H36" s="405"/>
      <c r="I36" s="405"/>
      <c r="J36" s="405"/>
      <c r="K36" s="405"/>
      <c r="L36" s="405"/>
      <c r="M36" s="405"/>
      <c r="N36" s="405"/>
      <c r="O36" s="405"/>
      <c r="P36" s="405"/>
      <c r="Q36" s="405"/>
    </row>
    <row r="37" spans="1:17">
      <c r="H37" s="405"/>
      <c r="I37" s="405"/>
      <c r="J37" s="405"/>
      <c r="K37" s="405"/>
      <c r="L37" s="405"/>
      <c r="M37" s="405"/>
      <c r="N37" s="405"/>
      <c r="O37" s="405"/>
      <c r="P37" s="405"/>
      <c r="Q37" s="405"/>
    </row>
    <row r="38" spans="1:17">
      <c r="H38" s="405"/>
      <c r="I38" s="405"/>
      <c r="J38" s="405"/>
      <c r="K38" s="405"/>
      <c r="L38" s="405"/>
      <c r="M38" s="405"/>
      <c r="N38" s="405"/>
      <c r="O38" s="405"/>
      <c r="P38" s="405"/>
      <c r="Q38" s="405"/>
    </row>
    <row r="39" spans="1:17">
      <c r="H39" s="405"/>
      <c r="I39" s="405"/>
      <c r="J39" s="405"/>
      <c r="K39" s="405"/>
      <c r="L39" s="405"/>
      <c r="M39" s="405"/>
      <c r="N39" s="405"/>
      <c r="O39" s="405"/>
      <c r="P39" s="405"/>
      <c r="Q39" s="405"/>
    </row>
    <row r="40" spans="1:17">
      <c r="H40" s="405"/>
      <c r="I40" s="405"/>
      <c r="J40" s="405"/>
      <c r="K40" s="405"/>
      <c r="L40" s="405"/>
      <c r="M40" s="405"/>
      <c r="N40" s="405"/>
      <c r="O40" s="405"/>
      <c r="P40" s="405"/>
      <c r="Q40" s="405"/>
    </row>
    <row r="41" spans="1:17">
      <c r="K41" s="6"/>
    </row>
    <row r="42" spans="1:17">
      <c r="H42" s="6"/>
      <c r="I42" s="6"/>
      <c r="J42" s="6"/>
      <c r="K42" s="6"/>
      <c r="L42" s="6"/>
    </row>
    <row r="43" spans="1:17">
      <c r="L43" s="6"/>
    </row>
    <row r="45" spans="1:17">
      <c r="A45" s="292" t="s">
        <v>542</v>
      </c>
    </row>
    <row r="47" spans="1:17">
      <c r="A47" s="41" t="s">
        <v>110</v>
      </c>
      <c r="B47" s="41" t="s">
        <v>556</v>
      </c>
    </row>
    <row r="48" spans="1:17">
      <c r="A48" s="41" t="s">
        <v>112</v>
      </c>
      <c r="B48" s="41" t="s">
        <v>48</v>
      </c>
    </row>
  </sheetData>
  <sheetProtection algorithmName="SHA-512" hashValue="eydbghMc2jGCf7OF26lEgNIHGsO7tfmpApdXwjf9Wi6DuOKNXMBE9fxdZ0pVJujCYywKmiVVtcDCmrarQ0b43g==" saltValue="JWr6dkz/TJuXlEZ1N+whoA==" spinCount="100000" sheet="1" objects="1" scenarios="1"/>
  <mergeCells count="4">
    <mergeCell ref="A1:F1"/>
    <mergeCell ref="A15:F25"/>
    <mergeCell ref="H17:R17"/>
    <mergeCell ref="H32:Q40"/>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J15" sqref="J15"/>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436" t="s">
        <v>641</v>
      </c>
      <c r="B1" s="436"/>
      <c r="C1" s="436"/>
      <c r="D1" s="436"/>
      <c r="E1" s="436"/>
      <c r="F1" s="436"/>
      <c r="G1" s="436"/>
      <c r="H1" s="436"/>
    </row>
    <row r="2" spans="1:24" ht="30.75" customHeight="1">
      <c r="A2" s="64" t="s">
        <v>98</v>
      </c>
      <c r="B2" s="63" t="s">
        <v>114</v>
      </c>
      <c r="C2" s="64" t="s">
        <v>118</v>
      </c>
      <c r="D2" s="63" t="s">
        <v>116</v>
      </c>
      <c r="E2" s="64" t="s">
        <v>115</v>
      </c>
      <c r="F2" s="63" t="s">
        <v>117</v>
      </c>
      <c r="G2" s="64" t="s">
        <v>157</v>
      </c>
      <c r="H2" s="65" t="s">
        <v>158</v>
      </c>
    </row>
    <row r="3" spans="1:24">
      <c r="A3" s="196" t="s">
        <v>637</v>
      </c>
      <c r="B3" s="138">
        <v>459</v>
      </c>
      <c r="C3" s="139">
        <v>836</v>
      </c>
      <c r="D3" s="139">
        <v>1711</v>
      </c>
      <c r="E3" s="139">
        <v>2452</v>
      </c>
      <c r="F3" s="139">
        <v>2541</v>
      </c>
      <c r="G3" s="139">
        <v>9476</v>
      </c>
      <c r="H3" s="142">
        <v>17475</v>
      </c>
      <c r="N3" s="6"/>
      <c r="O3" s="6"/>
      <c r="P3" s="6"/>
      <c r="Q3" s="6"/>
      <c r="R3" s="6"/>
      <c r="S3" s="6"/>
      <c r="T3" s="6"/>
      <c r="U3" s="6"/>
      <c r="V3" s="6"/>
      <c r="W3" s="6"/>
    </row>
    <row r="4" spans="1:24">
      <c r="A4" s="66"/>
      <c r="C4" s="6"/>
      <c r="D4" s="6"/>
      <c r="E4" s="6"/>
      <c r="F4" s="6"/>
      <c r="G4" s="6"/>
      <c r="O4" s="6"/>
      <c r="P4" s="6"/>
      <c r="Q4" s="6"/>
      <c r="R4" s="6"/>
      <c r="S4" s="6"/>
      <c r="T4" s="6"/>
      <c r="U4" s="6"/>
      <c r="V4" s="6"/>
      <c r="W4" s="6"/>
    </row>
    <row r="5" spans="1:24">
      <c r="I5" s="6"/>
      <c r="J5" s="6"/>
      <c r="K5" s="6"/>
      <c r="L5" s="355"/>
      <c r="M5" s="6"/>
      <c r="N5" s="6"/>
      <c r="O5" s="6"/>
      <c r="P5" s="6"/>
      <c r="Q5" s="6"/>
      <c r="R5" s="6"/>
      <c r="S5" s="6"/>
      <c r="T5" s="6"/>
      <c r="U5" s="6"/>
      <c r="V5" s="6"/>
      <c r="W5" s="6"/>
    </row>
    <row r="6" spans="1:24">
      <c r="H6" s="6"/>
      <c r="I6" s="355"/>
      <c r="J6" s="6"/>
      <c r="K6" s="6"/>
      <c r="L6" s="6"/>
      <c r="M6" s="6"/>
      <c r="N6" s="6"/>
      <c r="O6" s="6"/>
      <c r="P6" s="6"/>
      <c r="Q6" s="67"/>
      <c r="R6" s="6"/>
      <c r="S6" s="6"/>
      <c r="T6" s="6"/>
      <c r="X6" s="6"/>
    </row>
    <row r="7" spans="1:24">
      <c r="I7" s="336"/>
      <c r="J7" s="336"/>
      <c r="K7" s="336"/>
      <c r="L7" s="336"/>
      <c r="M7" s="6"/>
      <c r="N7" s="6"/>
      <c r="O7" s="6"/>
      <c r="P7" s="6"/>
      <c r="Q7" s="6"/>
      <c r="R7" s="6"/>
      <c r="S7" s="6"/>
      <c r="T7" s="6"/>
    </row>
    <row r="8" spans="1:24">
      <c r="I8" s="139"/>
      <c r="J8" s="139"/>
      <c r="K8" s="139"/>
      <c r="L8" s="139"/>
      <c r="M8" s="139"/>
      <c r="N8" s="139"/>
      <c r="O8" s="139"/>
    </row>
    <row r="9" spans="1:24">
      <c r="I9" s="346"/>
      <c r="J9" s="346"/>
      <c r="K9" s="346"/>
      <c r="L9" s="346"/>
      <c r="M9" s="346"/>
      <c r="N9" s="346"/>
      <c r="O9" s="346"/>
    </row>
    <row r="10" spans="1:24">
      <c r="C10" s="6"/>
      <c r="D10" s="6"/>
      <c r="E10" s="6"/>
      <c r="F10" s="6"/>
      <c r="G10" s="6"/>
      <c r="H10" s="6"/>
      <c r="I10" s="139"/>
      <c r="J10" s="139"/>
      <c r="K10" s="139"/>
      <c r="L10" s="139"/>
      <c r="M10" s="139"/>
      <c r="N10" s="139"/>
      <c r="O10" s="139"/>
    </row>
    <row r="11" spans="1:24">
      <c r="H11" s="139"/>
      <c r="I11" s="139"/>
      <c r="J11" s="139"/>
      <c r="K11" s="139"/>
      <c r="L11" s="139"/>
      <c r="M11" s="139"/>
      <c r="N11" s="139"/>
      <c r="O11" s="139"/>
    </row>
    <row r="12" spans="1:24">
      <c r="G12" s="6"/>
      <c r="H12" s="6"/>
      <c r="I12" s="6"/>
      <c r="J12" s="6"/>
    </row>
    <row r="13" spans="1:24">
      <c r="G13" s="6"/>
      <c r="H13" s="6"/>
      <c r="I13" s="138"/>
      <c r="J13" s="139"/>
      <c r="K13" s="138"/>
      <c r="L13" s="138"/>
      <c r="M13" s="138"/>
      <c r="N13" s="138"/>
      <c r="O13" s="138"/>
      <c r="P13" s="138"/>
    </row>
    <row r="24" spans="1:11">
      <c r="A24" s="41" t="s">
        <v>110</v>
      </c>
      <c r="B24" s="41" t="s">
        <v>111</v>
      </c>
    </row>
    <row r="25" spans="1:11">
      <c r="A25" s="41" t="s">
        <v>112</v>
      </c>
      <c r="B25" s="41" t="s">
        <v>48</v>
      </c>
    </row>
    <row r="27" spans="1:11">
      <c r="F27" s="6"/>
      <c r="G27" s="6"/>
      <c r="H27" s="6"/>
      <c r="J27" s="6"/>
      <c r="K27" s="6"/>
    </row>
    <row r="28" spans="1:11">
      <c r="F28" s="6"/>
      <c r="G28" s="6"/>
      <c r="H28" s="6"/>
      <c r="J28" s="6"/>
      <c r="K28" s="6"/>
    </row>
  </sheetData>
  <sheetProtection algorithmName="SHA-512" hashValue="ulc5iliiE6FGiTsKpbbkRJJvASB0YydAx1fSgveJNgt94lfx74m/4XcfScboDX7hXik+BjvQ5CpIDhVm5OneCg==" saltValue="SD4DQFAiAE+ryPI7Jm8eo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A3" sqref="A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436" t="s">
        <v>642</v>
      </c>
      <c r="B1" s="436"/>
      <c r="C1" s="436"/>
      <c r="D1" s="436"/>
      <c r="E1" s="436"/>
      <c r="F1" s="436"/>
      <c r="G1" s="436"/>
      <c r="H1" s="436"/>
    </row>
    <row r="2" spans="1:17" ht="38.25">
      <c r="A2" s="64" t="s">
        <v>98</v>
      </c>
      <c r="B2" s="63" t="s">
        <v>192</v>
      </c>
      <c r="C2" s="63" t="s">
        <v>191</v>
      </c>
      <c r="D2" s="63" t="s">
        <v>190</v>
      </c>
      <c r="E2" s="64" t="s">
        <v>189</v>
      </c>
      <c r="F2" s="63" t="s">
        <v>188</v>
      </c>
      <c r="G2" s="64" t="s">
        <v>194</v>
      </c>
      <c r="H2" s="65" t="s">
        <v>158</v>
      </c>
    </row>
    <row r="3" spans="1:17">
      <c r="A3" s="196" t="s">
        <v>637</v>
      </c>
      <c r="B3" s="138">
        <v>635</v>
      </c>
      <c r="C3" s="139">
        <v>4478</v>
      </c>
      <c r="D3" s="139">
        <v>9330</v>
      </c>
      <c r="E3" s="139">
        <v>2387</v>
      </c>
      <c r="F3" s="138">
        <v>621</v>
      </c>
      <c r="G3" s="138">
        <v>24</v>
      </c>
      <c r="H3" s="142">
        <v>17475</v>
      </c>
    </row>
    <row r="7" spans="1:17">
      <c r="J7" s="139"/>
      <c r="K7" s="139"/>
      <c r="L7" s="139"/>
      <c r="M7" s="139"/>
      <c r="N7" s="139"/>
      <c r="O7" s="139"/>
      <c r="P7" s="139"/>
      <c r="Q7" s="138"/>
    </row>
    <row r="8" spans="1:17">
      <c r="J8" s="6"/>
      <c r="K8" s="6"/>
      <c r="L8" s="6"/>
      <c r="O8" s="6"/>
    </row>
    <row r="27" spans="1:2">
      <c r="A27" s="41" t="s">
        <v>110</v>
      </c>
      <c r="B27" s="41" t="s">
        <v>111</v>
      </c>
    </row>
    <row r="28" spans="1:2">
      <c r="A28" s="41" t="s">
        <v>112</v>
      </c>
      <c r="B28" s="41" t="s">
        <v>48</v>
      </c>
    </row>
  </sheetData>
  <sheetProtection algorithmName="SHA-512" hashValue="VmLGWRx89fsAASryj/wxQ+MrNrEwB5N5LNC0/AllJAfpngdNxUxgsQIbXp+v7Rx0FVRR+acvvGRPfmeh8gqtcQ==" saltValue="hGRMbSx6FAJp9QTvmXX9q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I28" sqref="I28"/>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436" t="s">
        <v>644</v>
      </c>
      <c r="B1" s="436"/>
      <c r="C1" s="436"/>
      <c r="D1" s="436"/>
      <c r="E1" s="436"/>
      <c r="F1" s="436"/>
      <c r="G1" s="436"/>
      <c r="H1" s="436"/>
      <c r="I1" s="436"/>
      <c r="J1" s="436"/>
      <c r="K1" s="436"/>
      <c r="L1" s="436"/>
    </row>
    <row r="2" spans="1:16" ht="96.75" customHeight="1">
      <c r="A2" s="64" t="s">
        <v>98</v>
      </c>
      <c r="B2" s="63" t="s">
        <v>643</v>
      </c>
      <c r="C2" s="64" t="s">
        <v>165</v>
      </c>
      <c r="D2" s="63" t="s">
        <v>166</v>
      </c>
      <c r="E2" s="64" t="s">
        <v>167</v>
      </c>
      <c r="F2" s="63" t="s">
        <v>168</v>
      </c>
      <c r="G2" s="64" t="s">
        <v>169</v>
      </c>
      <c r="H2" s="63" t="s">
        <v>170</v>
      </c>
      <c r="I2" s="64" t="s">
        <v>171</v>
      </c>
      <c r="J2" s="63" t="s">
        <v>172</v>
      </c>
      <c r="K2" s="64" t="s">
        <v>173</v>
      </c>
      <c r="L2" s="65" t="s">
        <v>158</v>
      </c>
    </row>
    <row r="3" spans="1:16">
      <c r="A3" s="196" t="s">
        <v>637</v>
      </c>
      <c r="B3" s="139">
        <v>1</v>
      </c>
      <c r="C3" s="139">
        <v>37</v>
      </c>
      <c r="D3" s="139">
        <v>2006</v>
      </c>
      <c r="E3" s="139">
        <v>1312</v>
      </c>
      <c r="F3" s="139">
        <v>1674</v>
      </c>
      <c r="G3" s="139">
        <v>4999</v>
      </c>
      <c r="H3" s="139">
        <v>80</v>
      </c>
      <c r="I3" s="139">
        <v>1624</v>
      </c>
      <c r="J3" s="139">
        <v>749</v>
      </c>
      <c r="K3" s="139">
        <v>4993</v>
      </c>
      <c r="L3" s="142">
        <v>17475</v>
      </c>
    </row>
    <row r="4" spans="1:16">
      <c r="A4" s="66"/>
    </row>
    <row r="8" spans="1:16">
      <c r="G8" s="139"/>
      <c r="H8" s="139"/>
      <c r="I8" s="139"/>
      <c r="J8" s="139"/>
      <c r="K8" s="139"/>
      <c r="L8" s="139"/>
      <c r="M8" s="139"/>
      <c r="N8" s="139"/>
      <c r="O8" s="139"/>
      <c r="P8" s="139"/>
    </row>
    <row r="35" spans="1:2">
      <c r="A35" s="41" t="s">
        <v>110</v>
      </c>
      <c r="B35" s="41" t="s">
        <v>111</v>
      </c>
    </row>
    <row r="36" spans="1:2">
      <c r="A36" s="41" t="s">
        <v>112</v>
      </c>
      <c r="B36" s="41" t="s">
        <v>48</v>
      </c>
    </row>
  </sheetData>
  <sheetProtection algorithmName="SHA-512" hashValue="MRZ9V+wLr+Q6n6jUv7c9RPCE8DHbx/keOk3IccQbkHzS8kAP1jttwItDwDZ1QW1Ut9/8g3HXs1jvjNxbwE8sFw==" saltValue="opK5GZ0XS75BvSWLGkBgRw=="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zoomScale="90" zoomScaleNormal="90" workbookViewId="0">
      <selection activeCell="A36" sqref="A36"/>
    </sheetView>
  </sheetViews>
  <sheetFormatPr baseColWidth="10" defaultRowHeight="15"/>
  <cols>
    <col min="1" max="1" width="25.7109375" style="300" customWidth="1"/>
    <col min="2" max="16384" width="11.42578125" style="300"/>
  </cols>
  <sheetData>
    <row r="1" spans="1:11" ht="28.5" customHeight="1">
      <c r="A1" s="404" t="s">
        <v>558</v>
      </c>
      <c r="B1" s="404"/>
      <c r="C1" s="404"/>
      <c r="D1" s="404"/>
      <c r="E1" s="404"/>
      <c r="F1" s="404"/>
      <c r="G1" s="404"/>
      <c r="H1" s="404"/>
      <c r="I1" s="404"/>
      <c r="J1" s="404"/>
      <c r="K1" s="404"/>
    </row>
    <row r="2" spans="1:11" ht="15.75">
      <c r="A2" s="198" t="s">
        <v>44</v>
      </c>
      <c r="B2" s="197">
        <v>2010</v>
      </c>
      <c r="C2" s="197">
        <v>2011</v>
      </c>
      <c r="D2" s="197">
        <v>2012</v>
      </c>
      <c r="E2" s="197">
        <v>2013</v>
      </c>
      <c r="F2" s="197">
        <v>2014</v>
      </c>
      <c r="G2" s="197">
        <v>2015</v>
      </c>
      <c r="H2" s="197">
        <v>2016</v>
      </c>
      <c r="I2" s="197">
        <v>2017</v>
      </c>
      <c r="J2" s="197">
        <v>2018</v>
      </c>
      <c r="K2" s="197">
        <v>2019</v>
      </c>
    </row>
    <row r="3" spans="1:11">
      <c r="A3" s="3" t="s">
        <v>1</v>
      </c>
      <c r="B3" s="6">
        <v>43801</v>
      </c>
      <c r="C3" s="6">
        <v>45134</v>
      </c>
      <c r="D3" s="6">
        <v>46894</v>
      </c>
      <c r="E3" s="6">
        <v>49387</v>
      </c>
      <c r="F3" s="6">
        <v>46667</v>
      </c>
      <c r="G3" s="6">
        <v>45405</v>
      </c>
      <c r="H3" s="6">
        <v>47316</v>
      </c>
      <c r="I3" s="6">
        <v>46833</v>
      </c>
      <c r="J3" s="6">
        <v>47280</v>
      </c>
      <c r="K3" s="6">
        <v>47869</v>
      </c>
    </row>
    <row r="4" spans="1:11">
      <c r="A4" s="3" t="s">
        <v>2</v>
      </c>
      <c r="B4" s="6">
        <v>5543</v>
      </c>
      <c r="C4" s="6">
        <v>5536</v>
      </c>
      <c r="D4" s="6">
        <v>5507</v>
      </c>
      <c r="E4" s="6">
        <v>5497</v>
      </c>
      <c r="F4" s="6">
        <v>5464</v>
      </c>
      <c r="G4" s="6">
        <v>5499</v>
      </c>
      <c r="H4" s="6">
        <v>5458</v>
      </c>
      <c r="I4" s="6">
        <v>5531</v>
      </c>
      <c r="J4" s="6">
        <v>5562</v>
      </c>
      <c r="K4" s="6">
        <v>5551</v>
      </c>
    </row>
    <row r="5" spans="1:11">
      <c r="A5" s="3" t="s">
        <v>3</v>
      </c>
      <c r="B5" s="6">
        <v>7891</v>
      </c>
      <c r="C5" s="6">
        <v>7924</v>
      </c>
      <c r="D5" s="6">
        <v>8090</v>
      </c>
      <c r="E5" s="6">
        <v>7392</v>
      </c>
      <c r="F5" s="6">
        <v>7670</v>
      </c>
      <c r="G5" s="6">
        <v>7327</v>
      </c>
      <c r="H5" s="6">
        <v>7423</v>
      </c>
      <c r="I5" s="6">
        <v>7594</v>
      </c>
      <c r="J5" s="6">
        <v>7831</v>
      </c>
      <c r="K5" s="6">
        <v>7988</v>
      </c>
    </row>
    <row r="6" spans="1:11">
      <c r="A6" s="3" t="s">
        <v>4</v>
      </c>
      <c r="B6" s="6">
        <v>79377</v>
      </c>
      <c r="C6" s="6">
        <v>75339</v>
      </c>
      <c r="D6" s="6">
        <v>77718</v>
      </c>
      <c r="E6" s="6">
        <v>80987</v>
      </c>
      <c r="F6" s="6">
        <v>79890</v>
      </c>
      <c r="G6" s="6">
        <v>79928</v>
      </c>
      <c r="H6" s="6">
        <v>79172</v>
      </c>
      <c r="I6" s="6">
        <v>78930</v>
      </c>
      <c r="J6" s="6">
        <v>79448</v>
      </c>
      <c r="K6" s="6">
        <v>81216</v>
      </c>
    </row>
    <row r="7" spans="1:11">
      <c r="A7" s="3" t="s">
        <v>5</v>
      </c>
      <c r="B7" s="6">
        <v>5151</v>
      </c>
      <c r="C7" s="6">
        <v>5103</v>
      </c>
      <c r="D7" s="6">
        <v>4916</v>
      </c>
      <c r="E7" s="6">
        <v>4961</v>
      </c>
      <c r="F7" s="6">
        <v>4884</v>
      </c>
      <c r="G7" s="6">
        <v>4859</v>
      </c>
      <c r="H7" s="6">
        <v>4832</v>
      </c>
      <c r="I7" s="6">
        <v>4797</v>
      </c>
      <c r="J7" s="6">
        <v>4755</v>
      </c>
      <c r="K7" s="6">
        <v>4778</v>
      </c>
    </row>
    <row r="8" spans="1:11">
      <c r="A8" s="3" t="s">
        <v>6</v>
      </c>
      <c r="B8" s="6">
        <v>25140</v>
      </c>
      <c r="C8" s="6">
        <v>25957</v>
      </c>
      <c r="D8" s="6">
        <v>26290</v>
      </c>
      <c r="E8" s="6">
        <v>26134</v>
      </c>
      <c r="F8" s="6">
        <v>26543</v>
      </c>
      <c r="G8" s="6">
        <v>26490</v>
      </c>
      <c r="H8" s="6">
        <v>26746</v>
      </c>
      <c r="I8" s="6">
        <v>27149</v>
      </c>
      <c r="J8" s="6">
        <v>27641</v>
      </c>
      <c r="K8" s="6">
        <v>27985</v>
      </c>
    </row>
    <row r="9" spans="1:11">
      <c r="A9" s="3" t="s">
        <v>7</v>
      </c>
      <c r="B9" s="6">
        <v>2777</v>
      </c>
      <c r="C9" s="6">
        <v>3015</v>
      </c>
      <c r="D9" s="6">
        <v>2963</v>
      </c>
      <c r="E9" s="6">
        <v>2873</v>
      </c>
      <c r="F9" s="6">
        <v>2846</v>
      </c>
      <c r="G9" s="6">
        <v>2820</v>
      </c>
      <c r="H9" s="6">
        <v>2783</v>
      </c>
      <c r="I9" s="6">
        <v>2743</v>
      </c>
      <c r="J9" s="6">
        <v>2768</v>
      </c>
      <c r="K9" s="6">
        <v>2786</v>
      </c>
    </row>
    <row r="10" spans="1:11">
      <c r="A10" s="3" t="s">
        <v>8</v>
      </c>
      <c r="B10" s="6">
        <v>5413</v>
      </c>
      <c r="C10" s="6">
        <v>5327</v>
      </c>
      <c r="D10" s="6">
        <v>5090</v>
      </c>
      <c r="E10" s="6">
        <v>5086</v>
      </c>
      <c r="F10" s="6">
        <v>5169</v>
      </c>
      <c r="G10" s="6">
        <v>4966</v>
      </c>
      <c r="H10" s="6">
        <v>4916</v>
      </c>
      <c r="I10" s="6">
        <v>4827</v>
      </c>
      <c r="J10" s="6">
        <v>4819</v>
      </c>
      <c r="K10" s="6">
        <v>4871</v>
      </c>
    </row>
    <row r="11" spans="1:11">
      <c r="A11" s="3" t="s">
        <v>9</v>
      </c>
      <c r="B11" s="6">
        <v>40862</v>
      </c>
      <c r="C11" s="6">
        <v>41555</v>
      </c>
      <c r="D11" s="6">
        <v>42545</v>
      </c>
      <c r="E11" s="6">
        <v>43608</v>
      </c>
      <c r="F11" s="6">
        <v>43455</v>
      </c>
      <c r="G11" s="6">
        <v>44846</v>
      </c>
      <c r="H11" s="6">
        <v>45332</v>
      </c>
      <c r="I11" s="6">
        <v>46816</v>
      </c>
      <c r="J11" s="6">
        <v>48374</v>
      </c>
      <c r="K11" s="6">
        <v>50146</v>
      </c>
    </row>
    <row r="12" spans="1:11">
      <c r="A12" s="3" t="s">
        <v>10</v>
      </c>
      <c r="B12" s="6">
        <v>5475</v>
      </c>
      <c r="C12" s="6">
        <v>5455</v>
      </c>
      <c r="D12" s="6">
        <v>5441</v>
      </c>
      <c r="E12" s="6">
        <v>5448</v>
      </c>
      <c r="F12" s="6">
        <v>5482</v>
      </c>
      <c r="G12" s="6">
        <v>5433</v>
      </c>
      <c r="H12" s="6">
        <v>5423</v>
      </c>
      <c r="I12" s="6">
        <v>5426</v>
      </c>
      <c r="J12" s="6">
        <v>5428</v>
      </c>
      <c r="K12" s="6">
        <v>5520</v>
      </c>
    </row>
    <row r="13" spans="1:11">
      <c r="A13" s="3" t="s">
        <v>11</v>
      </c>
      <c r="B13" s="6">
        <v>20535</v>
      </c>
      <c r="C13" s="6">
        <v>20396</v>
      </c>
      <c r="D13" s="6">
        <v>20387</v>
      </c>
      <c r="E13" s="6">
        <v>20537</v>
      </c>
      <c r="F13" s="6">
        <v>20061</v>
      </c>
      <c r="G13" s="6">
        <v>20373</v>
      </c>
      <c r="H13" s="6">
        <v>20460</v>
      </c>
      <c r="I13" s="6">
        <v>20537</v>
      </c>
      <c r="J13" s="6">
        <v>20991</v>
      </c>
      <c r="K13" s="6">
        <v>21368</v>
      </c>
    </row>
    <row r="14" spans="1:11">
      <c r="A14" s="3" t="s">
        <v>12</v>
      </c>
      <c r="B14" s="6">
        <v>17852</v>
      </c>
      <c r="C14" s="6">
        <v>18131</v>
      </c>
      <c r="D14" s="6">
        <v>18445</v>
      </c>
      <c r="E14" s="6">
        <v>18589</v>
      </c>
      <c r="F14" s="6">
        <v>18751</v>
      </c>
      <c r="G14" s="6">
        <v>18777</v>
      </c>
      <c r="H14" s="6">
        <v>19000</v>
      </c>
      <c r="I14" s="6">
        <v>19273</v>
      </c>
      <c r="J14" s="6">
        <v>19739</v>
      </c>
      <c r="K14" s="6">
        <v>20190</v>
      </c>
    </row>
    <row r="15" spans="1:11">
      <c r="A15" s="3" t="s">
        <v>13</v>
      </c>
      <c r="B15" s="6">
        <v>24231</v>
      </c>
      <c r="C15" s="6">
        <v>24147</v>
      </c>
      <c r="D15" s="6">
        <v>23726</v>
      </c>
      <c r="E15" s="6">
        <v>23092</v>
      </c>
      <c r="F15" s="6">
        <v>22913</v>
      </c>
      <c r="G15" s="6">
        <v>22659</v>
      </c>
      <c r="H15" s="6">
        <v>22606</v>
      </c>
      <c r="I15" s="6">
        <v>22558</v>
      </c>
      <c r="J15" s="6">
        <v>22749</v>
      </c>
      <c r="K15" s="6">
        <v>23254</v>
      </c>
    </row>
    <row r="16" spans="1:11">
      <c r="A16" s="3" t="s">
        <v>14</v>
      </c>
      <c r="B16" s="6">
        <v>152222</v>
      </c>
      <c r="C16" s="6">
        <v>153187</v>
      </c>
      <c r="D16" s="6">
        <v>153224</v>
      </c>
      <c r="E16" s="6">
        <v>151718</v>
      </c>
      <c r="F16" s="6">
        <v>153009</v>
      </c>
      <c r="G16" s="6">
        <v>152843</v>
      </c>
      <c r="H16" s="6">
        <v>153111</v>
      </c>
      <c r="I16" s="6">
        <v>153655</v>
      </c>
      <c r="J16" s="6">
        <v>155549</v>
      </c>
      <c r="K16" s="6">
        <v>157503</v>
      </c>
    </row>
    <row r="17" spans="1:17">
      <c r="A17" s="3" t="s">
        <v>15</v>
      </c>
      <c r="B17" s="6">
        <v>8471</v>
      </c>
      <c r="C17" s="6">
        <v>8655</v>
      </c>
      <c r="D17" s="6">
        <v>8806</v>
      </c>
      <c r="E17" s="6">
        <v>8944</v>
      </c>
      <c r="F17" s="6">
        <v>8745</v>
      </c>
      <c r="G17" s="6">
        <v>8752</v>
      </c>
      <c r="H17" s="6">
        <v>8772</v>
      </c>
      <c r="I17" s="6">
        <v>8854</v>
      </c>
      <c r="J17" s="6">
        <v>8956</v>
      </c>
      <c r="K17" s="6">
        <v>9061</v>
      </c>
    </row>
    <row r="18" spans="1:17">
      <c r="A18" s="3" t="s">
        <v>16</v>
      </c>
      <c r="B18" s="6">
        <v>41427</v>
      </c>
      <c r="C18" s="6">
        <v>41706</v>
      </c>
      <c r="D18" s="6">
        <v>41726</v>
      </c>
      <c r="E18" s="6">
        <v>41255</v>
      </c>
      <c r="F18" s="6">
        <v>41179</v>
      </c>
      <c r="G18" s="6">
        <v>41317</v>
      </c>
      <c r="H18" s="6">
        <v>41294</v>
      </c>
      <c r="I18" s="6">
        <v>41500</v>
      </c>
      <c r="J18" s="6">
        <v>41833</v>
      </c>
      <c r="K18" s="6">
        <v>42029</v>
      </c>
      <c r="M18" s="405" t="s">
        <v>559</v>
      </c>
      <c r="N18" s="405"/>
      <c r="O18" s="405"/>
      <c r="P18" s="405"/>
      <c r="Q18" s="405"/>
    </row>
    <row r="19" spans="1:17">
      <c r="A19" s="3" t="s">
        <v>17</v>
      </c>
      <c r="B19" s="6">
        <v>32571</v>
      </c>
      <c r="C19" s="6">
        <v>32817</v>
      </c>
      <c r="D19" s="6">
        <v>32665</v>
      </c>
      <c r="E19" s="6">
        <v>28929</v>
      </c>
      <c r="F19" s="6">
        <v>29435</v>
      </c>
      <c r="G19" s="6">
        <v>29412</v>
      </c>
      <c r="H19" s="6">
        <v>29497</v>
      </c>
      <c r="I19" s="6">
        <v>30036</v>
      </c>
      <c r="J19" s="6">
        <v>30483</v>
      </c>
      <c r="K19" s="6">
        <v>30468</v>
      </c>
      <c r="M19" s="405"/>
      <c r="N19" s="405"/>
      <c r="O19" s="405"/>
      <c r="P19" s="405"/>
      <c r="Q19" s="405"/>
    </row>
    <row r="20" spans="1:17">
      <c r="A20" s="3" t="s">
        <v>18</v>
      </c>
      <c r="B20" s="6">
        <v>37658</v>
      </c>
      <c r="C20" s="6">
        <v>38015</v>
      </c>
      <c r="D20" s="6">
        <v>38028</v>
      </c>
      <c r="E20" s="6">
        <v>37970</v>
      </c>
      <c r="F20" s="6">
        <v>36860</v>
      </c>
      <c r="G20" s="6">
        <v>36276</v>
      </c>
      <c r="H20" s="6">
        <v>36149</v>
      </c>
      <c r="I20" s="6">
        <v>36218</v>
      </c>
      <c r="J20" s="6">
        <v>36405</v>
      </c>
      <c r="K20" s="6">
        <v>36402</v>
      </c>
      <c r="M20" s="405"/>
      <c r="N20" s="405"/>
      <c r="O20" s="405"/>
      <c r="P20" s="405"/>
      <c r="Q20" s="405"/>
    </row>
    <row r="21" spans="1:17">
      <c r="A21" s="3" t="s">
        <v>19</v>
      </c>
      <c r="B21" s="6">
        <v>17417</v>
      </c>
      <c r="C21" s="6">
        <v>17383</v>
      </c>
      <c r="D21" s="6">
        <v>17330</v>
      </c>
      <c r="E21" s="6">
        <v>17465</v>
      </c>
      <c r="F21" s="6">
        <v>17329</v>
      </c>
      <c r="G21" s="6">
        <v>17277</v>
      </c>
      <c r="H21" s="6">
        <v>17191</v>
      </c>
      <c r="I21" s="6">
        <v>17312</v>
      </c>
      <c r="J21" s="6">
        <v>17352</v>
      </c>
      <c r="K21" s="6">
        <v>17370</v>
      </c>
      <c r="M21" s="405"/>
      <c r="N21" s="405"/>
      <c r="O21" s="405"/>
      <c r="P21" s="405"/>
      <c r="Q21" s="405"/>
    </row>
    <row r="22" spans="1:17">
      <c r="A22" s="3" t="s">
        <v>20</v>
      </c>
      <c r="B22" s="6">
        <v>5076</v>
      </c>
      <c r="C22" s="6">
        <v>5093</v>
      </c>
      <c r="D22" s="6">
        <v>5103</v>
      </c>
      <c r="E22" s="6">
        <v>5110</v>
      </c>
      <c r="F22" s="6">
        <v>5053</v>
      </c>
      <c r="G22" s="6">
        <v>4958</v>
      </c>
      <c r="H22" s="6">
        <v>4910</v>
      </c>
      <c r="I22" s="6">
        <v>4828</v>
      </c>
      <c r="J22" s="6">
        <v>4799</v>
      </c>
      <c r="K22" s="6">
        <v>4828</v>
      </c>
      <c r="M22" s="405"/>
      <c r="N22" s="405"/>
      <c r="O22" s="405"/>
      <c r="P22" s="405"/>
      <c r="Q22" s="405"/>
    </row>
    <row r="23" spans="1:17">
      <c r="A23" s="3" t="s">
        <v>21</v>
      </c>
      <c r="B23" s="6">
        <v>16707</v>
      </c>
      <c r="C23" s="6">
        <v>17130</v>
      </c>
      <c r="D23" s="6">
        <v>17555</v>
      </c>
      <c r="E23" s="6">
        <v>16099</v>
      </c>
      <c r="F23" s="6">
        <v>16221</v>
      </c>
      <c r="G23" s="6">
        <v>17090</v>
      </c>
      <c r="H23" s="6">
        <v>17870</v>
      </c>
      <c r="I23" s="6">
        <v>18887</v>
      </c>
      <c r="J23" s="6">
        <v>19672</v>
      </c>
      <c r="K23" s="6">
        <v>20886</v>
      </c>
      <c r="M23" s="405"/>
      <c r="N23" s="405"/>
      <c r="O23" s="405"/>
      <c r="P23" s="405"/>
      <c r="Q23" s="405"/>
    </row>
    <row r="24" spans="1:17">
      <c r="A24" s="3" t="s">
        <v>22</v>
      </c>
      <c r="B24" s="6">
        <v>222643</v>
      </c>
      <c r="C24" s="6">
        <v>222271</v>
      </c>
      <c r="D24" s="6">
        <v>206965</v>
      </c>
      <c r="E24" s="6">
        <v>206593</v>
      </c>
      <c r="F24" s="6">
        <v>205279</v>
      </c>
      <c r="G24" s="6">
        <v>203811</v>
      </c>
      <c r="H24" s="6">
        <v>203585</v>
      </c>
      <c r="I24" s="6">
        <v>203692</v>
      </c>
      <c r="J24" s="6">
        <v>204856</v>
      </c>
      <c r="K24" s="6">
        <v>207312</v>
      </c>
      <c r="M24" s="405"/>
      <c r="N24" s="405"/>
      <c r="O24" s="405"/>
      <c r="P24" s="405"/>
      <c r="Q24" s="405"/>
    </row>
    <row r="25" spans="1:17">
      <c r="A25" s="3" t="s">
        <v>23</v>
      </c>
      <c r="B25" s="6">
        <v>14143</v>
      </c>
      <c r="C25" s="6">
        <v>14333</v>
      </c>
      <c r="D25" s="6">
        <v>14374</v>
      </c>
      <c r="E25" s="6">
        <v>14545</v>
      </c>
      <c r="F25" s="6">
        <v>14296</v>
      </c>
      <c r="G25" s="6">
        <v>14246</v>
      </c>
      <c r="H25" s="6">
        <v>14125</v>
      </c>
      <c r="I25" s="6">
        <v>14189</v>
      </c>
      <c r="J25" s="6">
        <v>14445</v>
      </c>
      <c r="K25" s="6">
        <v>14679</v>
      </c>
      <c r="M25" s="405"/>
      <c r="N25" s="405"/>
      <c r="O25" s="405"/>
      <c r="P25" s="405"/>
      <c r="Q25" s="405"/>
    </row>
    <row r="26" spans="1:17">
      <c r="A26" s="3" t="s">
        <v>24</v>
      </c>
      <c r="B26" s="6">
        <v>12099</v>
      </c>
      <c r="C26" s="6">
        <v>12274</v>
      </c>
      <c r="D26" s="6">
        <v>12392</v>
      </c>
      <c r="E26" s="6">
        <v>12634</v>
      </c>
      <c r="F26" s="6">
        <v>10468</v>
      </c>
      <c r="G26" s="6">
        <v>10690</v>
      </c>
      <c r="H26" s="6">
        <v>11338</v>
      </c>
      <c r="I26" s="6">
        <v>10576</v>
      </c>
      <c r="J26" s="6">
        <v>10755</v>
      </c>
      <c r="K26" s="6">
        <v>11111</v>
      </c>
      <c r="M26" s="405"/>
      <c r="N26" s="405"/>
      <c r="O26" s="405"/>
      <c r="P26" s="405"/>
      <c r="Q26" s="405"/>
    </row>
    <row r="27" spans="1:17">
      <c r="A27" s="3" t="s">
        <v>25</v>
      </c>
      <c r="B27" s="6">
        <v>8930</v>
      </c>
      <c r="C27" s="6">
        <v>9065</v>
      </c>
      <c r="D27" s="6">
        <v>9037</v>
      </c>
      <c r="E27" s="6">
        <v>9076</v>
      </c>
      <c r="F27" s="6">
        <v>8998</v>
      </c>
      <c r="G27" s="6">
        <v>8930</v>
      </c>
      <c r="H27" s="6">
        <v>8873</v>
      </c>
      <c r="I27" s="6">
        <v>8873</v>
      </c>
      <c r="J27" s="6">
        <v>8947</v>
      </c>
      <c r="K27" s="6">
        <v>8934</v>
      </c>
      <c r="M27" s="405"/>
      <c r="N27" s="405"/>
      <c r="O27" s="405"/>
      <c r="P27" s="405"/>
      <c r="Q27" s="405"/>
    </row>
    <row r="28" spans="1:17">
      <c r="A28" s="3" t="s">
        <v>26</v>
      </c>
      <c r="B28" s="6">
        <v>5246</v>
      </c>
      <c r="C28" s="6">
        <v>5257</v>
      </c>
      <c r="D28" s="6">
        <v>5119</v>
      </c>
      <c r="E28" s="6">
        <v>5082</v>
      </c>
      <c r="F28" s="6">
        <v>4727</v>
      </c>
      <c r="G28" s="6">
        <v>4805</v>
      </c>
      <c r="H28" s="6">
        <v>4786</v>
      </c>
      <c r="I28" s="6">
        <v>4848</v>
      </c>
      <c r="J28" s="6">
        <v>4757</v>
      </c>
      <c r="K28" s="6">
        <v>4693</v>
      </c>
      <c r="M28" s="301"/>
      <c r="N28" s="301"/>
      <c r="O28" s="301"/>
      <c r="P28" s="301"/>
      <c r="Q28" s="301"/>
    </row>
    <row r="29" spans="1:17">
      <c r="A29" s="3" t="s">
        <v>27</v>
      </c>
      <c r="B29" s="6">
        <v>23615</v>
      </c>
      <c r="C29" s="6">
        <v>23699</v>
      </c>
      <c r="D29" s="6">
        <v>23718</v>
      </c>
      <c r="E29" s="6">
        <v>23805</v>
      </c>
      <c r="F29" s="6">
        <v>23929</v>
      </c>
      <c r="G29" s="6">
        <v>23893</v>
      </c>
      <c r="H29" s="6">
        <v>23772</v>
      </c>
      <c r="I29" s="6">
        <v>23812</v>
      </c>
      <c r="J29" s="6">
        <v>23961</v>
      </c>
      <c r="K29" s="6">
        <v>24134</v>
      </c>
    </row>
    <row r="30" spans="1:17">
      <c r="A30" s="3" t="s">
        <v>28</v>
      </c>
      <c r="B30" s="6">
        <v>2965</v>
      </c>
      <c r="C30" s="6">
        <v>2903</v>
      </c>
      <c r="D30" s="6">
        <v>2848</v>
      </c>
      <c r="E30" s="6">
        <v>2815</v>
      </c>
      <c r="F30" s="6">
        <v>2775</v>
      </c>
      <c r="G30" s="6">
        <v>2698</v>
      </c>
      <c r="H30" s="6">
        <v>2658</v>
      </c>
      <c r="I30" s="6">
        <v>2650</v>
      </c>
      <c r="J30" s="6">
        <v>2670</v>
      </c>
      <c r="K30" s="6">
        <v>2763</v>
      </c>
    </row>
    <row r="31" spans="1:17">
      <c r="A31" s="3" t="s">
        <v>29</v>
      </c>
      <c r="B31" s="6">
        <v>10731</v>
      </c>
      <c r="C31" s="6">
        <v>10874</v>
      </c>
      <c r="D31" s="6">
        <v>10904</v>
      </c>
      <c r="E31" s="6">
        <v>11078</v>
      </c>
      <c r="F31" s="6">
        <v>11097</v>
      </c>
      <c r="G31" s="6">
        <v>11107</v>
      </c>
      <c r="H31" s="6">
        <v>11114</v>
      </c>
      <c r="I31" s="6">
        <v>11108</v>
      </c>
      <c r="J31" s="6">
        <v>11203</v>
      </c>
      <c r="K31" s="6">
        <v>11294</v>
      </c>
    </row>
    <row r="32" spans="1:17">
      <c r="A32" s="3" t="s">
        <v>30</v>
      </c>
      <c r="B32" s="6">
        <v>9042</v>
      </c>
      <c r="C32" s="6">
        <v>9043</v>
      </c>
      <c r="D32" s="6">
        <v>9049</v>
      </c>
      <c r="E32" s="6">
        <v>9069</v>
      </c>
      <c r="F32" s="6">
        <v>9026</v>
      </c>
      <c r="G32" s="6">
        <v>9026</v>
      </c>
      <c r="H32" s="6">
        <v>8969</v>
      </c>
      <c r="I32" s="6">
        <v>8969</v>
      </c>
      <c r="J32" s="6">
        <v>9040</v>
      </c>
      <c r="K32" s="6">
        <v>9185</v>
      </c>
    </row>
    <row r="33" spans="1:13">
      <c r="A33" s="3" t="s">
        <v>31</v>
      </c>
      <c r="B33" s="6">
        <v>1843</v>
      </c>
      <c r="C33" s="6">
        <v>1831</v>
      </c>
      <c r="D33" s="6">
        <v>1825</v>
      </c>
      <c r="E33" s="6">
        <v>1804</v>
      </c>
      <c r="F33" s="6">
        <v>1715</v>
      </c>
      <c r="G33" s="6">
        <v>1671</v>
      </c>
      <c r="H33" s="6">
        <v>1630</v>
      </c>
      <c r="I33" s="6">
        <v>1615</v>
      </c>
      <c r="J33" s="6">
        <v>1645</v>
      </c>
      <c r="K33" s="6">
        <v>1667</v>
      </c>
    </row>
    <row r="34" spans="1:13">
      <c r="A34" s="199" t="s">
        <v>0</v>
      </c>
      <c r="B34" s="7">
        <v>906854</v>
      </c>
      <c r="C34" s="7">
        <v>908555</v>
      </c>
      <c r="D34" s="7">
        <v>898680</v>
      </c>
      <c r="E34" s="7">
        <v>897582</v>
      </c>
      <c r="F34" s="7">
        <v>889936</v>
      </c>
      <c r="G34" s="7">
        <v>888184</v>
      </c>
      <c r="H34" s="7">
        <v>891111</v>
      </c>
      <c r="I34" s="7">
        <v>894636</v>
      </c>
      <c r="J34" s="7">
        <v>904713</v>
      </c>
      <c r="K34" s="7">
        <v>917841</v>
      </c>
      <c r="M34" s="6"/>
    </row>
    <row r="36" spans="1:13">
      <c r="A36" s="292" t="s">
        <v>542</v>
      </c>
    </row>
    <row r="38" spans="1:13" ht="25.5" customHeight="1">
      <c r="A38" s="406" t="s">
        <v>50</v>
      </c>
      <c r="B38" s="406"/>
      <c r="C38" s="406"/>
      <c r="D38" s="406"/>
      <c r="E38" s="406"/>
      <c r="F38" s="406"/>
      <c r="G38" s="406"/>
      <c r="H38" s="406"/>
    </row>
    <row r="39" spans="1:13">
      <c r="A39" s="10" t="s">
        <v>49</v>
      </c>
    </row>
  </sheetData>
  <sheetProtection algorithmName="SHA-512" hashValue="yvZoydnx00OEJL0AjW6JD2U+HjW2XAfCZY89EWxyqfMcbx6u+41GNUusVdXkE5oDls83sDfo+TqaRgZ9Eyhh/g==" saltValue="UJpFdQUsNe6wy7qMZh55Xg==" spinCount="100000" sheet="1" objects="1" scenarios="1"/>
  <mergeCells count="3">
    <mergeCell ref="A1:K1"/>
    <mergeCell ref="M18:Q27"/>
    <mergeCell ref="A38:H3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0" zoomScaleNormal="80" workbookViewId="0">
      <selection activeCell="I11" sqref="I11:I19"/>
    </sheetView>
  </sheetViews>
  <sheetFormatPr baseColWidth="10" defaultColWidth="9.140625" defaultRowHeight="12.75"/>
  <cols>
    <col min="1" max="1" width="81.7109375" style="76" customWidth="1"/>
    <col min="2" max="5" width="19.5703125" style="76" customWidth="1"/>
    <col min="6" max="16384" width="9.140625" style="76"/>
  </cols>
  <sheetData>
    <row r="1" spans="1:5" ht="23.25" customHeight="1">
      <c r="A1" s="446" t="s">
        <v>652</v>
      </c>
      <c r="B1" s="446"/>
      <c r="C1" s="446"/>
      <c r="D1" s="446"/>
      <c r="E1" s="446"/>
    </row>
    <row r="2" spans="1:5" ht="15">
      <c r="A2" s="90" t="s">
        <v>196</v>
      </c>
      <c r="B2" s="91"/>
      <c r="C2" s="91"/>
      <c r="D2" s="91"/>
      <c r="E2" s="91"/>
    </row>
    <row r="3" spans="1:5">
      <c r="A3" s="92" t="s">
        <v>197</v>
      </c>
      <c r="B3" s="93"/>
      <c r="C3" s="93"/>
      <c r="D3" s="93"/>
      <c r="E3" s="93"/>
    </row>
    <row r="4" spans="1:5" ht="25.5">
      <c r="A4" s="77" t="s">
        <v>202</v>
      </c>
      <c r="B4" s="80" t="s">
        <v>198</v>
      </c>
      <c r="C4" s="78" t="s">
        <v>199</v>
      </c>
      <c r="D4" s="80" t="s">
        <v>200</v>
      </c>
      <c r="E4" s="78" t="s">
        <v>201</v>
      </c>
    </row>
    <row r="5" spans="1:5" ht="12.75" customHeight="1">
      <c r="A5" s="79" t="s">
        <v>203</v>
      </c>
      <c r="B5" s="81">
        <v>104.041</v>
      </c>
      <c r="C5" s="82">
        <v>-0.1</v>
      </c>
      <c r="D5" s="82">
        <v>0.2</v>
      </c>
      <c r="E5" s="83">
        <v>-1</v>
      </c>
    </row>
    <row r="6" spans="1:5">
      <c r="A6" s="79" t="s">
        <v>204</v>
      </c>
      <c r="B6" s="84">
        <v>106.17</v>
      </c>
      <c r="C6" s="85">
        <v>-0.2</v>
      </c>
      <c r="D6" s="85">
        <v>1.9</v>
      </c>
      <c r="E6" s="86">
        <v>1.6</v>
      </c>
    </row>
    <row r="7" spans="1:5">
      <c r="A7" s="79" t="s">
        <v>205</v>
      </c>
      <c r="B7" s="84">
        <v>118.52500000000001</v>
      </c>
      <c r="C7" s="85">
        <v>-0.2</v>
      </c>
      <c r="D7" s="85">
        <v>1.8</v>
      </c>
      <c r="E7" s="86">
        <v>2.2999999999999998</v>
      </c>
    </row>
    <row r="8" spans="1:5">
      <c r="A8" s="79" t="s">
        <v>206</v>
      </c>
      <c r="B8" s="84">
        <v>96.771000000000001</v>
      </c>
      <c r="C8" s="85">
        <v>5.5</v>
      </c>
      <c r="D8" s="85">
        <v>0.8</v>
      </c>
      <c r="E8" s="86">
        <v>-12.6</v>
      </c>
    </row>
    <row r="9" spans="1:5">
      <c r="A9" s="79" t="s">
        <v>207</v>
      </c>
      <c r="B9" s="84">
        <v>102.854</v>
      </c>
      <c r="C9" s="85">
        <v>0.8</v>
      </c>
      <c r="D9" s="85">
        <v>0.6</v>
      </c>
      <c r="E9" s="86">
        <v>0.9</v>
      </c>
    </row>
    <row r="10" spans="1:5" ht="12.75" customHeight="1">
      <c r="A10" s="79" t="s">
        <v>208</v>
      </c>
      <c r="B10" s="84">
        <v>97.790999999999997</v>
      </c>
      <c r="C10" s="85">
        <v>0.1</v>
      </c>
      <c r="D10" s="85">
        <v>0.3</v>
      </c>
      <c r="E10" s="86">
        <v>-1.2</v>
      </c>
    </row>
    <row r="11" spans="1:5" ht="12.75" customHeight="1">
      <c r="A11" s="79" t="s">
        <v>209</v>
      </c>
      <c r="B11" s="84">
        <v>99.244</v>
      </c>
      <c r="C11" s="85">
        <v>0</v>
      </c>
      <c r="D11" s="85">
        <v>0</v>
      </c>
      <c r="E11" s="86">
        <v>-0.5</v>
      </c>
    </row>
    <row r="12" spans="1:5" ht="12.75" customHeight="1">
      <c r="A12" s="79" t="s">
        <v>210</v>
      </c>
      <c r="B12" s="84">
        <v>107.14</v>
      </c>
      <c r="C12" s="85">
        <v>-0.7</v>
      </c>
      <c r="D12" s="85">
        <v>-2.5</v>
      </c>
      <c r="E12" s="86">
        <v>-3.3</v>
      </c>
    </row>
    <row r="13" spans="1:5" ht="12.75" customHeight="1">
      <c r="A13" s="79" t="s">
        <v>211</v>
      </c>
      <c r="B13" s="84">
        <v>104.062</v>
      </c>
      <c r="C13" s="85">
        <v>-0.1</v>
      </c>
      <c r="D13" s="85">
        <v>-1.2</v>
      </c>
      <c r="E13" s="86">
        <v>-0.7</v>
      </c>
    </row>
    <row r="14" spans="1:5" ht="12.75" customHeight="1">
      <c r="A14" s="79" t="s">
        <v>212</v>
      </c>
      <c r="B14" s="84">
        <v>98.424000000000007</v>
      </c>
      <c r="C14" s="85">
        <v>-1.7</v>
      </c>
      <c r="D14" s="85">
        <v>-1.4</v>
      </c>
      <c r="E14" s="86">
        <v>-2</v>
      </c>
    </row>
    <row r="15" spans="1:5" ht="12.75" customHeight="1">
      <c r="A15" s="79" t="s">
        <v>213</v>
      </c>
      <c r="B15" s="84">
        <v>102.121</v>
      </c>
      <c r="C15" s="85">
        <v>0.5</v>
      </c>
      <c r="D15" s="85">
        <v>0.5</v>
      </c>
      <c r="E15" s="86">
        <v>0.5</v>
      </c>
    </row>
    <row r="16" spans="1:5" ht="12.75" customHeight="1">
      <c r="A16" s="79" t="s">
        <v>214</v>
      </c>
      <c r="B16" s="84">
        <v>106.16500000000001</v>
      </c>
      <c r="C16" s="85">
        <v>-0.7</v>
      </c>
      <c r="D16" s="85">
        <v>1</v>
      </c>
      <c r="E16" s="86">
        <v>0.1</v>
      </c>
    </row>
    <row r="17" spans="1:13" ht="12.75" customHeight="1">
      <c r="A17" s="79" t="s">
        <v>215</v>
      </c>
      <c r="B17" s="87">
        <v>103.762</v>
      </c>
      <c r="C17" s="88">
        <v>-0.1</v>
      </c>
      <c r="D17" s="88">
        <v>1.4</v>
      </c>
      <c r="E17" s="89">
        <v>1.2</v>
      </c>
    </row>
    <row r="18" spans="1:13" ht="12.75" customHeight="1">
      <c r="A18" s="77" t="s">
        <v>216</v>
      </c>
      <c r="B18" s="77"/>
      <c r="C18" s="77"/>
      <c r="D18" s="77"/>
      <c r="E18" s="77"/>
    </row>
    <row r="19" spans="1:13" ht="12.75" customHeight="1">
      <c r="A19" s="79" t="s">
        <v>203</v>
      </c>
      <c r="B19" s="81">
        <v>103.753</v>
      </c>
      <c r="C19" s="82">
        <v>0.1</v>
      </c>
      <c r="D19" s="82">
        <v>0.5</v>
      </c>
      <c r="E19" s="83">
        <v>-0.6</v>
      </c>
    </row>
    <row r="20" spans="1:13" ht="12.75" customHeight="1">
      <c r="A20" s="79" t="s">
        <v>204</v>
      </c>
      <c r="B20" s="84">
        <v>107.383</v>
      </c>
      <c r="C20" s="85">
        <v>0</v>
      </c>
      <c r="D20" s="85">
        <v>3.3</v>
      </c>
      <c r="E20" s="86">
        <v>1.7</v>
      </c>
    </row>
    <row r="21" spans="1:13" ht="12.75" customHeight="1">
      <c r="A21" s="79" t="s">
        <v>205</v>
      </c>
      <c r="B21" s="84">
        <v>118.503</v>
      </c>
      <c r="C21" s="85">
        <v>-0.4</v>
      </c>
      <c r="D21" s="85">
        <v>2.1</v>
      </c>
      <c r="E21" s="86">
        <v>2.1</v>
      </c>
    </row>
    <row r="22" spans="1:13" ht="12.75" customHeight="1">
      <c r="A22" s="79" t="s">
        <v>206</v>
      </c>
      <c r="B22" s="84">
        <v>98.155000000000001</v>
      </c>
      <c r="C22" s="85">
        <v>8.5</v>
      </c>
      <c r="D22" s="85">
        <v>0.8</v>
      </c>
      <c r="E22" s="86">
        <v>-9.6999999999999993</v>
      </c>
    </row>
    <row r="23" spans="1:13" ht="12.75" customHeight="1">
      <c r="A23" s="79" t="s">
        <v>207</v>
      </c>
      <c r="B23" s="84">
        <v>101.628</v>
      </c>
      <c r="C23" s="85">
        <v>0.8</v>
      </c>
      <c r="D23" s="85">
        <v>0.7</v>
      </c>
      <c r="E23" s="86">
        <v>0.8</v>
      </c>
    </row>
    <row r="24" spans="1:13" ht="12.75" customHeight="1">
      <c r="A24" s="79" t="s">
        <v>208</v>
      </c>
      <c r="B24" s="84">
        <v>97.786000000000001</v>
      </c>
      <c r="C24" s="85">
        <v>0</v>
      </c>
      <c r="D24" s="85">
        <v>0.2</v>
      </c>
      <c r="E24" s="86">
        <v>-0.6</v>
      </c>
    </row>
    <row r="25" spans="1:13" ht="12.75" customHeight="1">
      <c r="A25" s="79" t="s">
        <v>209</v>
      </c>
      <c r="B25" s="84">
        <v>100.95399999999999</v>
      </c>
      <c r="C25" s="85">
        <v>0.1</v>
      </c>
      <c r="D25" s="85">
        <v>0.6</v>
      </c>
      <c r="E25" s="86">
        <v>0.6</v>
      </c>
    </row>
    <row r="26" spans="1:13" ht="12.75" customHeight="1">
      <c r="A26" s="79" t="s">
        <v>210</v>
      </c>
      <c r="B26" s="84">
        <v>104.883</v>
      </c>
      <c r="C26" s="85">
        <v>-1.1000000000000001</v>
      </c>
      <c r="D26" s="85">
        <v>-1.6</v>
      </c>
      <c r="E26" s="86">
        <v>-2.2999999999999998</v>
      </c>
    </row>
    <row r="27" spans="1:13">
      <c r="A27" s="79" t="s">
        <v>211</v>
      </c>
      <c r="B27" s="84">
        <v>102.14</v>
      </c>
      <c r="C27" s="85">
        <v>-0.2</v>
      </c>
      <c r="D27" s="85">
        <v>-1.6</v>
      </c>
      <c r="E27" s="86">
        <v>-0.9</v>
      </c>
      <c r="G27" s="334"/>
      <c r="H27" s="334"/>
      <c r="I27" s="334"/>
      <c r="J27" s="334"/>
      <c r="K27" s="334"/>
      <c r="L27" s="334"/>
      <c r="M27" s="334"/>
    </row>
    <row r="28" spans="1:13">
      <c r="A28" s="79" t="s">
        <v>212</v>
      </c>
      <c r="B28" s="84">
        <v>96.641000000000005</v>
      </c>
      <c r="C28" s="85">
        <v>-1.7</v>
      </c>
      <c r="D28" s="85">
        <v>-2.6</v>
      </c>
      <c r="E28" s="86">
        <v>-2.2999999999999998</v>
      </c>
    </row>
    <row r="29" spans="1:13">
      <c r="A29" s="79" t="s">
        <v>213</v>
      </c>
      <c r="B29" s="84">
        <v>101.015</v>
      </c>
      <c r="C29" s="85">
        <v>0.3</v>
      </c>
      <c r="D29" s="85">
        <v>0.2</v>
      </c>
      <c r="E29" s="86">
        <v>0.3</v>
      </c>
    </row>
    <row r="30" spans="1:13">
      <c r="A30" s="79" t="s">
        <v>214</v>
      </c>
      <c r="B30" s="84">
        <v>106.59</v>
      </c>
      <c r="C30" s="85">
        <v>-0.7</v>
      </c>
      <c r="D30" s="85">
        <v>0.3</v>
      </c>
      <c r="E30" s="86">
        <v>-0.3</v>
      </c>
    </row>
    <row r="31" spans="1:13">
      <c r="A31" s="79" t="s">
        <v>215</v>
      </c>
      <c r="B31" s="87">
        <v>104.185</v>
      </c>
      <c r="C31" s="88">
        <v>1.3</v>
      </c>
      <c r="D31" s="88">
        <v>2.1</v>
      </c>
      <c r="E31" s="89">
        <v>2</v>
      </c>
    </row>
    <row r="32" spans="1:13">
      <c r="A32" s="77" t="s">
        <v>217</v>
      </c>
      <c r="B32" s="77"/>
      <c r="C32" s="77"/>
      <c r="D32" s="77"/>
      <c r="E32" s="77"/>
    </row>
    <row r="33" spans="1:5">
      <c r="A33" s="79" t="s">
        <v>203</v>
      </c>
      <c r="B33" s="81">
        <v>103.886</v>
      </c>
      <c r="C33" s="82">
        <v>0</v>
      </c>
      <c r="D33" s="82">
        <v>0.3</v>
      </c>
      <c r="E33" s="83">
        <v>-0.8</v>
      </c>
    </row>
    <row r="34" spans="1:5">
      <c r="A34" s="79" t="s">
        <v>204</v>
      </c>
      <c r="B34" s="84">
        <v>106.816</v>
      </c>
      <c r="C34" s="85">
        <v>-0.1</v>
      </c>
      <c r="D34" s="85">
        <v>2.6</v>
      </c>
      <c r="E34" s="86">
        <v>1.7</v>
      </c>
    </row>
    <row r="35" spans="1:5">
      <c r="A35" s="79" t="s">
        <v>205</v>
      </c>
      <c r="B35" s="84">
        <v>118.514</v>
      </c>
      <c r="C35" s="85">
        <v>-0.3</v>
      </c>
      <c r="D35" s="85">
        <v>2</v>
      </c>
      <c r="E35" s="86">
        <v>2.2000000000000002</v>
      </c>
    </row>
    <row r="36" spans="1:5">
      <c r="A36" s="79" t="s">
        <v>206</v>
      </c>
      <c r="B36" s="84">
        <v>97.503</v>
      </c>
      <c r="C36" s="85">
        <v>7.1</v>
      </c>
      <c r="D36" s="85">
        <v>0.8</v>
      </c>
      <c r="E36" s="86">
        <v>-11.1</v>
      </c>
    </row>
    <row r="37" spans="1:5">
      <c r="A37" s="79" t="s">
        <v>207</v>
      </c>
      <c r="B37" s="84">
        <v>102.22</v>
      </c>
      <c r="C37" s="85">
        <v>0.8</v>
      </c>
      <c r="D37" s="85">
        <v>0.6</v>
      </c>
      <c r="E37" s="86">
        <v>0.8</v>
      </c>
    </row>
    <row r="38" spans="1:5" ht="12.75" customHeight="1">
      <c r="A38" s="79" t="s">
        <v>208</v>
      </c>
      <c r="B38" s="84">
        <v>97.786000000000001</v>
      </c>
      <c r="C38" s="85">
        <v>0</v>
      </c>
      <c r="D38" s="85">
        <v>0.2</v>
      </c>
      <c r="E38" s="86">
        <v>-0.9</v>
      </c>
    </row>
    <row r="39" spans="1:5">
      <c r="A39" s="79" t="s">
        <v>209</v>
      </c>
      <c r="B39" s="84">
        <v>100.16800000000001</v>
      </c>
      <c r="C39" s="85">
        <v>0.1</v>
      </c>
      <c r="D39" s="85">
        <v>0.3</v>
      </c>
      <c r="E39" s="86">
        <v>0.1</v>
      </c>
    </row>
    <row r="40" spans="1:5">
      <c r="A40" s="79" t="s">
        <v>210</v>
      </c>
      <c r="B40" s="84">
        <v>105.92100000000001</v>
      </c>
      <c r="C40" s="85">
        <v>-0.9</v>
      </c>
      <c r="D40" s="85">
        <v>-2</v>
      </c>
      <c r="E40" s="86">
        <v>-2.8</v>
      </c>
    </row>
    <row r="41" spans="1:5">
      <c r="A41" s="79" t="s">
        <v>211</v>
      </c>
      <c r="B41" s="84">
        <v>103.087</v>
      </c>
      <c r="C41" s="85">
        <v>-0.1</v>
      </c>
      <c r="D41" s="85">
        <v>-1.4</v>
      </c>
      <c r="E41" s="86">
        <v>-0.8</v>
      </c>
    </row>
    <row r="42" spans="1:5">
      <c r="A42" s="79" t="s">
        <v>212</v>
      </c>
      <c r="B42" s="84">
        <v>97.491</v>
      </c>
      <c r="C42" s="85">
        <v>-1.7</v>
      </c>
      <c r="D42" s="85">
        <v>-2.1</v>
      </c>
      <c r="E42" s="86">
        <v>-2.1</v>
      </c>
    </row>
    <row r="43" spans="1:5">
      <c r="A43" s="79" t="s">
        <v>213</v>
      </c>
      <c r="B43" s="84">
        <v>101.50700000000001</v>
      </c>
      <c r="C43" s="85">
        <v>0.4</v>
      </c>
      <c r="D43" s="85">
        <v>0.3</v>
      </c>
      <c r="E43" s="86">
        <v>0.4</v>
      </c>
    </row>
    <row r="44" spans="1:5">
      <c r="A44" s="79" t="s">
        <v>214</v>
      </c>
      <c r="B44" s="84">
        <v>106.399</v>
      </c>
      <c r="C44" s="85">
        <v>-0.7</v>
      </c>
      <c r="D44" s="85">
        <v>0.6</v>
      </c>
      <c r="E44" s="86">
        <v>-0.2</v>
      </c>
    </row>
    <row r="45" spans="1:5">
      <c r="A45" s="79" t="s">
        <v>215</v>
      </c>
      <c r="B45" s="87">
        <v>103.99</v>
      </c>
      <c r="C45" s="88">
        <v>0.6</v>
      </c>
      <c r="D45" s="88">
        <v>1.7</v>
      </c>
      <c r="E45" s="89">
        <v>1.6</v>
      </c>
    </row>
    <row r="46" spans="1:5">
      <c r="A46" s="77" t="s">
        <v>218</v>
      </c>
      <c r="B46" s="77"/>
      <c r="C46" s="77"/>
      <c r="D46" s="77"/>
      <c r="E46" s="77"/>
    </row>
    <row r="47" spans="1:5">
      <c r="A47" s="79" t="s">
        <v>203</v>
      </c>
      <c r="B47" s="81">
        <v>103.73099999999999</v>
      </c>
      <c r="C47" s="82">
        <v>0.2</v>
      </c>
      <c r="D47" s="82">
        <v>-0.4</v>
      </c>
      <c r="E47" s="83">
        <v>-1.4</v>
      </c>
    </row>
    <row r="48" spans="1:5">
      <c r="A48" s="79" t="s">
        <v>204</v>
      </c>
      <c r="B48" s="84">
        <v>106.18899999999999</v>
      </c>
      <c r="C48" s="85">
        <v>0.1</v>
      </c>
      <c r="D48" s="85">
        <v>2.4</v>
      </c>
      <c r="E48" s="86">
        <v>1.1000000000000001</v>
      </c>
    </row>
    <row r="49" spans="1:5">
      <c r="A49" s="79" t="s">
        <v>205</v>
      </c>
      <c r="B49" s="84">
        <v>104.914</v>
      </c>
      <c r="C49" s="85">
        <v>0</v>
      </c>
      <c r="D49" s="85">
        <v>0.5</v>
      </c>
      <c r="E49" s="86">
        <v>0.9</v>
      </c>
    </row>
    <row r="50" spans="1:5">
      <c r="A50" s="79" t="s">
        <v>206</v>
      </c>
      <c r="B50" s="84">
        <v>99.117999999999995</v>
      </c>
      <c r="C50" s="85">
        <v>5.4</v>
      </c>
      <c r="D50" s="85">
        <v>1</v>
      </c>
      <c r="E50" s="86">
        <v>-11.5</v>
      </c>
    </row>
    <row r="51" spans="1:5">
      <c r="A51" s="79" t="s">
        <v>207</v>
      </c>
      <c r="B51" s="84">
        <v>101.88800000000001</v>
      </c>
      <c r="C51" s="85">
        <v>0.8</v>
      </c>
      <c r="D51" s="85">
        <v>-1.4</v>
      </c>
      <c r="E51" s="86">
        <v>-0.9</v>
      </c>
    </row>
    <row r="52" spans="1:5" ht="12.75" customHeight="1">
      <c r="A52" s="79" t="s">
        <v>208</v>
      </c>
      <c r="B52" s="84">
        <v>100.65900000000001</v>
      </c>
      <c r="C52" s="85">
        <v>0.2</v>
      </c>
      <c r="D52" s="85">
        <v>0.4</v>
      </c>
      <c r="E52" s="86">
        <v>-0.1</v>
      </c>
    </row>
    <row r="53" spans="1:5">
      <c r="A53" s="79" t="s">
        <v>209</v>
      </c>
      <c r="B53" s="84">
        <v>102.319</v>
      </c>
      <c r="C53" s="85">
        <v>0</v>
      </c>
      <c r="D53" s="85">
        <v>0.4</v>
      </c>
      <c r="E53" s="86">
        <v>0.2</v>
      </c>
    </row>
    <row r="54" spans="1:5">
      <c r="A54" s="79" t="s">
        <v>210</v>
      </c>
      <c r="B54" s="84">
        <v>104.05200000000001</v>
      </c>
      <c r="C54" s="85">
        <v>-0.5</v>
      </c>
      <c r="D54" s="85">
        <v>-5</v>
      </c>
      <c r="E54" s="86">
        <v>-5.4</v>
      </c>
    </row>
    <row r="55" spans="1:5">
      <c r="A55" s="79" t="s">
        <v>211</v>
      </c>
      <c r="B55" s="84">
        <v>103.164</v>
      </c>
      <c r="C55" s="85">
        <v>-0.1</v>
      </c>
      <c r="D55" s="85">
        <v>-1.4</v>
      </c>
      <c r="E55" s="86">
        <v>-0.8</v>
      </c>
    </row>
    <row r="56" spans="1:5">
      <c r="A56" s="79" t="s">
        <v>212</v>
      </c>
      <c r="B56" s="84">
        <v>99.346000000000004</v>
      </c>
      <c r="C56" s="85">
        <v>-2.1</v>
      </c>
      <c r="D56" s="85">
        <v>-1.1000000000000001</v>
      </c>
      <c r="E56" s="86">
        <v>-1.8</v>
      </c>
    </row>
    <row r="57" spans="1:5">
      <c r="A57" s="79" t="s">
        <v>213</v>
      </c>
      <c r="B57" s="84">
        <v>103.821</v>
      </c>
      <c r="C57" s="85">
        <v>0.5</v>
      </c>
      <c r="D57" s="85">
        <v>1.2</v>
      </c>
      <c r="E57" s="86">
        <v>0.5</v>
      </c>
    </row>
    <row r="58" spans="1:5">
      <c r="A58" s="79" t="s">
        <v>214</v>
      </c>
      <c r="B58" s="84">
        <v>107.247</v>
      </c>
      <c r="C58" s="85">
        <v>-0.2</v>
      </c>
      <c r="D58" s="85">
        <v>0.3</v>
      </c>
      <c r="E58" s="86">
        <v>1.2</v>
      </c>
    </row>
    <row r="59" spans="1:5">
      <c r="A59" s="79" t="s">
        <v>215</v>
      </c>
      <c r="B59" s="87">
        <v>104.842</v>
      </c>
      <c r="C59" s="88">
        <v>0</v>
      </c>
      <c r="D59" s="88">
        <v>1.5</v>
      </c>
      <c r="E59" s="89">
        <v>1</v>
      </c>
    </row>
    <row r="65" spans="1:1">
      <c r="A65" s="10" t="s">
        <v>219</v>
      </c>
    </row>
    <row r="66" spans="1:1">
      <c r="A66" s="10" t="s">
        <v>49</v>
      </c>
    </row>
  </sheetData>
  <sheetProtection algorithmName="SHA-512" hashValue="NAEkCv9vzJ3YfCwidF96oMT6XXTHH+j3M3HiL7Ml1XzH5JH8p9fzqasxYOAWQa2g5sKA68vCEHrSdFxohtANfw==" saltValue="HZ2Pq3NmzADR0UIDyKb7dQ==" spinCount="100000"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K21" sqref="K21"/>
    </sheetView>
  </sheetViews>
  <sheetFormatPr baseColWidth="10" defaultRowHeight="15"/>
  <cols>
    <col min="2" max="2" width="14" customWidth="1"/>
  </cols>
  <sheetData>
    <row r="1" spans="1:20" ht="21" customHeight="1">
      <c r="A1" s="446" t="s">
        <v>293</v>
      </c>
      <c r="B1" s="446"/>
      <c r="C1" s="446"/>
      <c r="D1" s="446"/>
      <c r="E1" s="446"/>
      <c r="F1" s="446"/>
      <c r="G1" s="446"/>
      <c r="H1" s="446"/>
      <c r="I1" s="446"/>
      <c r="J1" s="446"/>
      <c r="K1" s="446"/>
    </row>
    <row r="2" spans="1:20">
      <c r="A2" s="143" t="s">
        <v>196</v>
      </c>
      <c r="B2" s="143"/>
      <c r="C2" s="143"/>
      <c r="D2" s="143"/>
      <c r="E2" s="143"/>
      <c r="F2" s="143"/>
      <c r="G2" s="143"/>
      <c r="H2" s="143"/>
      <c r="I2" s="143"/>
      <c r="J2" s="143"/>
      <c r="K2" s="143"/>
    </row>
    <row r="3" spans="1:20">
      <c r="A3" s="144" t="s">
        <v>294</v>
      </c>
      <c r="B3" s="144"/>
      <c r="C3" s="144"/>
      <c r="D3" s="144"/>
      <c r="E3" s="144"/>
      <c r="F3" s="144"/>
      <c r="G3" s="144"/>
      <c r="H3" s="144"/>
      <c r="I3" s="144"/>
      <c r="J3" s="144"/>
      <c r="K3" s="144"/>
    </row>
    <row r="4" spans="1:20">
      <c r="A4" s="80" t="s">
        <v>98</v>
      </c>
      <c r="B4" s="78" t="s">
        <v>295</v>
      </c>
    </row>
    <row r="5" spans="1:20">
      <c r="A5" s="77" t="s">
        <v>653</v>
      </c>
      <c r="B5" s="81">
        <v>104.041</v>
      </c>
      <c r="L5" s="76"/>
      <c r="M5" s="333"/>
    </row>
    <row r="6" spans="1:20" ht="15" customHeight="1">
      <c r="A6" s="77" t="s">
        <v>609</v>
      </c>
      <c r="B6" s="81">
        <v>104.095</v>
      </c>
      <c r="K6" s="447" t="s">
        <v>654</v>
      </c>
      <c r="L6" s="447"/>
      <c r="M6" s="447"/>
      <c r="N6" s="447"/>
      <c r="O6" s="447"/>
      <c r="P6" s="447"/>
      <c r="Q6" s="447"/>
    </row>
    <row r="7" spans="1:20">
      <c r="A7" s="77" t="s">
        <v>600</v>
      </c>
      <c r="B7" s="81">
        <v>104.137</v>
      </c>
      <c r="K7" s="447"/>
      <c r="L7" s="447"/>
      <c r="M7" s="447"/>
      <c r="N7" s="447"/>
      <c r="O7" s="447"/>
      <c r="P7" s="447"/>
      <c r="Q7" s="447"/>
    </row>
    <row r="8" spans="1:20">
      <c r="A8" s="77" t="s">
        <v>589</v>
      </c>
      <c r="B8" s="81">
        <v>104.94</v>
      </c>
      <c r="K8" s="447"/>
      <c r="L8" s="447"/>
      <c r="M8" s="447"/>
      <c r="N8" s="447"/>
      <c r="O8" s="447"/>
      <c r="P8" s="447"/>
      <c r="Q8" s="447"/>
    </row>
    <row r="9" spans="1:20">
      <c r="A9" s="77" t="s">
        <v>532</v>
      </c>
      <c r="B9" s="145">
        <v>104.35299999999999</v>
      </c>
      <c r="K9" s="447"/>
      <c r="L9" s="447"/>
      <c r="M9" s="447"/>
      <c r="N9" s="447"/>
      <c r="O9" s="447"/>
      <c r="P9" s="447"/>
      <c r="Q9" s="447"/>
    </row>
    <row r="10" spans="1:20">
      <c r="A10" s="77" t="s">
        <v>503</v>
      </c>
      <c r="B10" s="145">
        <v>104.29600000000001</v>
      </c>
      <c r="K10" s="447"/>
      <c r="L10" s="447"/>
      <c r="M10" s="447"/>
      <c r="N10" s="447"/>
      <c r="O10" s="447"/>
      <c r="P10" s="447"/>
      <c r="Q10" s="447"/>
    </row>
    <row r="11" spans="1:20">
      <c r="A11" s="77" t="s">
        <v>304</v>
      </c>
      <c r="B11" s="145">
        <v>104.172</v>
      </c>
      <c r="K11" s="447"/>
      <c r="L11" s="447"/>
      <c r="M11" s="447"/>
      <c r="N11" s="447"/>
      <c r="O11" s="447"/>
      <c r="P11" s="447"/>
      <c r="Q11" s="447"/>
    </row>
    <row r="12" spans="1:20" ht="15" customHeight="1">
      <c r="A12" s="77" t="s">
        <v>296</v>
      </c>
      <c r="B12" s="145">
        <v>104.32599999999999</v>
      </c>
      <c r="K12" s="447"/>
      <c r="L12" s="447"/>
      <c r="M12" s="447"/>
      <c r="N12" s="447"/>
      <c r="O12" s="447"/>
      <c r="P12" s="447"/>
      <c r="Q12" s="447"/>
      <c r="T12" s="335"/>
    </row>
    <row r="13" spans="1:20">
      <c r="A13" s="77" t="s">
        <v>297</v>
      </c>
      <c r="B13" s="145">
        <v>104.327</v>
      </c>
      <c r="K13" s="447"/>
      <c r="L13" s="447"/>
      <c r="M13" s="447"/>
      <c r="N13" s="447"/>
      <c r="O13" s="447"/>
      <c r="P13" s="447"/>
      <c r="Q13" s="447"/>
      <c r="T13" s="335"/>
    </row>
    <row r="14" spans="1:20">
      <c r="A14" s="77" t="s">
        <v>298</v>
      </c>
      <c r="B14" s="145">
        <v>105.087</v>
      </c>
      <c r="K14" s="447"/>
      <c r="L14" s="447"/>
      <c r="M14" s="447"/>
      <c r="N14" s="447"/>
      <c r="O14" s="447"/>
      <c r="P14" s="447"/>
      <c r="Q14" s="447"/>
      <c r="T14" s="335"/>
    </row>
    <row r="15" spans="1:20">
      <c r="A15" s="77" t="s">
        <v>299</v>
      </c>
      <c r="B15" s="145">
        <v>104.90900000000001</v>
      </c>
      <c r="K15" s="447"/>
      <c r="L15" s="447"/>
      <c r="M15" s="447"/>
      <c r="N15" s="447"/>
      <c r="O15" s="447"/>
      <c r="P15" s="447"/>
      <c r="Q15" s="447"/>
      <c r="T15" s="335"/>
    </row>
    <row r="16" spans="1:20">
      <c r="A16" s="77" t="s">
        <v>300</v>
      </c>
      <c r="B16" s="145">
        <v>104.681</v>
      </c>
      <c r="L16" s="76"/>
      <c r="M16" s="76"/>
      <c r="T16" s="335"/>
    </row>
    <row r="17" spans="1:20">
      <c r="A17" s="77" t="s">
        <v>301</v>
      </c>
      <c r="B17" s="145">
        <v>103.861</v>
      </c>
      <c r="L17" s="76"/>
      <c r="M17" s="76"/>
      <c r="T17" s="335"/>
    </row>
    <row r="18" spans="1:20">
      <c r="T18" s="335"/>
    </row>
    <row r="19" spans="1:20">
      <c r="N19" s="335"/>
      <c r="O19" s="335"/>
      <c r="P19" s="335"/>
      <c r="Q19" s="335"/>
      <c r="R19" s="335"/>
      <c r="S19" s="335"/>
      <c r="T19" s="335"/>
    </row>
    <row r="20" spans="1:20">
      <c r="N20" s="335"/>
      <c r="O20" s="335"/>
      <c r="P20" s="335"/>
      <c r="Q20" s="335"/>
      <c r="R20" s="335"/>
      <c r="S20" s="335"/>
      <c r="T20" s="335"/>
    </row>
    <row r="21" spans="1:20">
      <c r="J21" s="343"/>
      <c r="K21" s="343"/>
      <c r="N21" s="335"/>
      <c r="O21" s="335"/>
      <c r="P21" s="335"/>
      <c r="Q21" s="335"/>
      <c r="R21" s="335"/>
      <c r="S21" s="335"/>
      <c r="T21" s="335"/>
    </row>
    <row r="22" spans="1:20">
      <c r="A22" s="10" t="s">
        <v>219</v>
      </c>
      <c r="N22" s="335"/>
      <c r="O22" s="335"/>
      <c r="P22" s="335"/>
      <c r="Q22" s="335"/>
      <c r="R22" s="335"/>
      <c r="S22" s="335"/>
      <c r="T22" s="335"/>
    </row>
    <row r="23" spans="1:20">
      <c r="A23" s="10" t="s">
        <v>49</v>
      </c>
      <c r="N23" s="335"/>
      <c r="O23" s="335"/>
      <c r="P23" s="335"/>
      <c r="Q23" s="335"/>
      <c r="R23" s="335"/>
      <c r="S23" s="335"/>
      <c r="T23" s="335"/>
    </row>
    <row r="24" spans="1:20">
      <c r="L24" s="343"/>
      <c r="N24" s="335"/>
      <c r="O24" s="335"/>
      <c r="P24" s="335"/>
      <c r="Q24" s="335"/>
      <c r="R24" s="335"/>
      <c r="S24" s="335"/>
      <c r="T24" s="335"/>
    </row>
    <row r="25" spans="1:20">
      <c r="N25" s="335"/>
      <c r="O25" s="335"/>
      <c r="P25" s="335"/>
      <c r="Q25" s="335"/>
      <c r="R25" s="335"/>
      <c r="S25" s="335"/>
      <c r="T25" s="335"/>
    </row>
    <row r="26" spans="1:20">
      <c r="N26" s="335"/>
      <c r="O26" s="335"/>
      <c r="P26" s="335"/>
      <c r="Q26" s="335"/>
      <c r="R26" s="335"/>
      <c r="S26" s="335"/>
      <c r="T26" s="335"/>
    </row>
    <row r="27" spans="1:20">
      <c r="N27" s="335"/>
      <c r="O27" s="335"/>
      <c r="P27" s="335"/>
      <c r="Q27" s="335"/>
      <c r="R27" s="335"/>
      <c r="S27" s="335"/>
      <c r="T27" s="335"/>
    </row>
    <row r="28" spans="1:20">
      <c r="N28" s="335"/>
      <c r="O28" s="335"/>
      <c r="P28" s="335"/>
      <c r="Q28" s="335"/>
      <c r="R28" s="335"/>
      <c r="S28" s="335"/>
      <c r="T28" s="335"/>
    </row>
    <row r="29" spans="1:20">
      <c r="N29" s="335"/>
      <c r="O29" s="335"/>
      <c r="P29" s="335"/>
      <c r="Q29" s="335"/>
      <c r="R29" s="335"/>
      <c r="S29" s="335"/>
      <c r="T29" s="335"/>
    </row>
    <row r="30" spans="1:20">
      <c r="N30" s="335"/>
      <c r="O30" s="335"/>
      <c r="P30" s="335"/>
      <c r="Q30" s="335"/>
      <c r="R30" s="335"/>
      <c r="S30" s="335"/>
      <c r="T30" s="335"/>
    </row>
    <row r="31" spans="1:20">
      <c r="N31" s="335"/>
      <c r="O31" s="335"/>
      <c r="P31" s="335"/>
      <c r="Q31" s="335"/>
      <c r="R31" s="335"/>
      <c r="S31" s="335"/>
      <c r="T31" s="335"/>
    </row>
    <row r="32" spans="1:20">
      <c r="N32" s="335"/>
      <c r="O32" s="335"/>
      <c r="P32" s="335"/>
      <c r="Q32" s="335"/>
      <c r="R32" s="335"/>
      <c r="S32" s="335"/>
      <c r="T32" s="335"/>
    </row>
    <row r="33" spans="14:20">
      <c r="N33" s="335"/>
      <c r="O33" s="335"/>
      <c r="P33" s="335"/>
      <c r="Q33" s="335"/>
      <c r="R33" s="335"/>
      <c r="S33" s="335"/>
      <c r="T33" s="335"/>
    </row>
    <row r="34" spans="14:20">
      <c r="N34" s="335"/>
      <c r="O34" s="335"/>
      <c r="P34" s="335"/>
      <c r="Q34" s="335"/>
      <c r="R34" s="335"/>
      <c r="S34" s="335"/>
      <c r="T34" s="335"/>
    </row>
  </sheetData>
  <sheetProtection algorithmName="SHA-512" hashValue="u8nOExwAphw6vvfmR0WsEK0HYpWcihGagnvFXo7k+mqIm16iRtgW9pLOx0gbV6fhG5MQipn9V1p/HlDH1k93Mw==" saltValue="+HhQZN9KNzvStxZblX09hw==" spinCount="100000"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zoomScale="80" zoomScaleNormal="80" workbookViewId="0">
      <selection activeCell="N5" sqref="N5"/>
    </sheetView>
  </sheetViews>
  <sheetFormatPr baseColWidth="10" defaultRowHeight="15"/>
  <cols>
    <col min="1" max="1" width="22.5703125" style="300" customWidth="1"/>
    <col min="2" max="2" width="16.28515625" style="300" bestFit="1" customWidth="1"/>
    <col min="3" max="3" width="14.5703125" style="300" bestFit="1" customWidth="1"/>
    <col min="4" max="4" width="18.140625" style="300" customWidth="1"/>
    <col min="5" max="5" width="11.42578125" style="300"/>
    <col min="6" max="6" width="12.85546875" style="300" bestFit="1" customWidth="1"/>
    <col min="7" max="7" width="12.42578125" style="300" bestFit="1" customWidth="1"/>
    <col min="8" max="8" width="11.5703125" style="300" bestFit="1" customWidth="1"/>
    <col min="9" max="9" width="11.42578125" style="300"/>
    <col min="10" max="10" width="12.85546875" style="300" bestFit="1" customWidth="1"/>
    <col min="11" max="12" width="21.85546875" style="300" customWidth="1"/>
    <col min="13" max="13" width="11.42578125" style="300"/>
    <col min="14" max="14" width="14.5703125" style="300" bestFit="1" customWidth="1"/>
    <col min="15" max="16384" width="11.42578125" style="300"/>
  </cols>
  <sheetData>
    <row r="1" spans="1:14" ht="21" customHeight="1">
      <c r="A1" s="448" t="s">
        <v>427</v>
      </c>
      <c r="B1" s="448"/>
      <c r="C1" s="448"/>
      <c r="D1" s="448"/>
      <c r="E1" s="448"/>
      <c r="F1" s="448"/>
      <c r="G1" s="448"/>
      <c r="H1" s="448"/>
      <c r="I1" s="448"/>
      <c r="J1" s="448"/>
      <c r="K1" s="448"/>
      <c r="L1" s="448"/>
    </row>
    <row r="2" spans="1:14">
      <c r="A2" s="449" t="s">
        <v>598</v>
      </c>
      <c r="B2" s="450"/>
      <c r="C2" s="450"/>
    </row>
    <row r="3" spans="1:14" ht="31.5" customHeight="1">
      <c r="A3" s="303" t="s">
        <v>628</v>
      </c>
      <c r="B3" s="174" t="s">
        <v>629</v>
      </c>
      <c r="C3" s="304" t="s">
        <v>630</v>
      </c>
      <c r="D3" s="173" t="s">
        <v>431</v>
      </c>
      <c r="E3" s="405" t="s">
        <v>631</v>
      </c>
      <c r="F3" s="405"/>
      <c r="G3" s="405"/>
      <c r="H3" s="405"/>
      <c r="I3" s="405"/>
      <c r="J3" s="451" t="s">
        <v>533</v>
      </c>
      <c r="K3" s="451"/>
      <c r="L3" s="451"/>
    </row>
    <row r="4" spans="1:14" ht="44.25" customHeight="1">
      <c r="A4" s="173" t="s">
        <v>425</v>
      </c>
      <c r="B4" s="188">
        <v>1154981859.46</v>
      </c>
      <c r="C4" s="188">
        <v>942223163.88999999</v>
      </c>
      <c r="D4" s="305">
        <f>((C4-B4)/B4)*100</f>
        <v>-18.420955604399985</v>
      </c>
      <c r="E4" s="405"/>
      <c r="F4" s="405"/>
      <c r="G4" s="405"/>
      <c r="H4" s="405"/>
      <c r="I4" s="405"/>
      <c r="J4" s="304" t="s">
        <v>98</v>
      </c>
      <c r="K4" s="174">
        <v>2019</v>
      </c>
      <c r="L4" s="304">
        <v>2020</v>
      </c>
    </row>
    <row r="5" spans="1:14" ht="23.25" customHeight="1">
      <c r="A5" s="304" t="s">
        <v>426</v>
      </c>
      <c r="B5" s="188">
        <v>1052771375.61</v>
      </c>
      <c r="C5" s="188">
        <v>843091703.91999996</v>
      </c>
      <c r="D5" s="306">
        <f>((C5-B5)/B5)*100</f>
        <v>-19.916923707059077</v>
      </c>
      <c r="E5" s="405"/>
      <c r="F5" s="405"/>
      <c r="G5" s="405"/>
      <c r="H5" s="405"/>
      <c r="I5" s="405"/>
      <c r="J5" s="307" t="s">
        <v>83</v>
      </c>
      <c r="K5" s="272">
        <v>60376241.119999997</v>
      </c>
      <c r="L5" s="275">
        <v>73541272.079999998</v>
      </c>
    </row>
    <row r="6" spans="1:14">
      <c r="B6" s="188"/>
      <c r="C6" s="188"/>
      <c r="J6" s="308" t="s">
        <v>84</v>
      </c>
      <c r="K6" s="273">
        <v>183799558.44</v>
      </c>
      <c r="L6" s="276">
        <v>314223210.56</v>
      </c>
      <c r="M6" s="342"/>
    </row>
    <row r="7" spans="1:14">
      <c r="J7" s="308" t="s">
        <v>85</v>
      </c>
      <c r="K7" s="273">
        <v>450948764.79000002</v>
      </c>
      <c r="L7" s="276">
        <v>400629727.95999998</v>
      </c>
      <c r="M7" s="342"/>
    </row>
    <row r="8" spans="1:14">
      <c r="J8" s="308" t="s">
        <v>86</v>
      </c>
      <c r="K8" s="273">
        <v>652664797.92999995</v>
      </c>
      <c r="L8" s="277">
        <v>472976005.30000001</v>
      </c>
      <c r="M8" s="342"/>
      <c r="N8" s="165"/>
    </row>
    <row r="9" spans="1:14">
      <c r="J9" s="308" t="s">
        <v>87</v>
      </c>
      <c r="K9" s="273">
        <v>755545392.90999997</v>
      </c>
      <c r="L9" s="277">
        <v>520535204.63999999</v>
      </c>
      <c r="M9" s="342"/>
    </row>
    <row r="10" spans="1:14">
      <c r="J10" s="308" t="s">
        <v>88</v>
      </c>
      <c r="K10" s="273">
        <v>833456873.13</v>
      </c>
      <c r="L10" s="276">
        <v>650606038.41999996</v>
      </c>
      <c r="M10" s="342"/>
    </row>
    <row r="11" spans="1:14">
      <c r="J11" s="308" t="s">
        <v>89</v>
      </c>
      <c r="K11" s="273">
        <v>1014426416.59</v>
      </c>
      <c r="L11" s="276">
        <v>776230884.00999999</v>
      </c>
      <c r="M11" s="342"/>
    </row>
    <row r="12" spans="1:14">
      <c r="I12" s="165"/>
      <c r="J12" s="308" t="s">
        <v>90</v>
      </c>
      <c r="K12" s="273">
        <v>1052771375.61</v>
      </c>
      <c r="L12" s="276">
        <v>843091703.91999996</v>
      </c>
      <c r="M12" s="342"/>
    </row>
    <row r="13" spans="1:14" ht="15" customHeight="1">
      <c r="I13" s="165"/>
      <c r="J13" s="308" t="s">
        <v>91</v>
      </c>
      <c r="K13" s="273">
        <v>1113501979.02</v>
      </c>
      <c r="L13" s="276"/>
      <c r="M13" s="342"/>
    </row>
    <row r="14" spans="1:14">
      <c r="I14" s="165"/>
      <c r="J14" s="308" t="s">
        <v>92</v>
      </c>
      <c r="K14" s="273">
        <v>1344279388.95</v>
      </c>
      <c r="L14" s="276"/>
      <c r="M14" s="342"/>
      <c r="N14" s="309"/>
    </row>
    <row r="15" spans="1:14">
      <c r="I15" s="165"/>
      <c r="J15" s="308" t="s">
        <v>93</v>
      </c>
      <c r="K15" s="273">
        <v>1472712901.95</v>
      </c>
      <c r="L15" s="276"/>
      <c r="M15" s="342"/>
      <c r="N15" s="165"/>
    </row>
    <row r="16" spans="1:14">
      <c r="I16" s="165"/>
      <c r="J16" s="310" t="s">
        <v>94</v>
      </c>
      <c r="K16" s="274">
        <v>1585518179.2</v>
      </c>
      <c r="L16" s="278"/>
      <c r="M16" s="342"/>
    </row>
    <row r="17" spans="1:14">
      <c r="H17" s="165"/>
    </row>
    <row r="18" spans="1:14">
      <c r="H18" s="165"/>
      <c r="L18" s="165"/>
    </row>
    <row r="19" spans="1:14">
      <c r="H19" s="165"/>
      <c r="L19" s="165"/>
    </row>
    <row r="20" spans="1:14">
      <c r="I20" s="165"/>
      <c r="K20" s="165"/>
      <c r="L20" s="165"/>
      <c r="N20" s="339"/>
    </row>
    <row r="21" spans="1:14">
      <c r="I21" s="165"/>
      <c r="K21" s="165"/>
      <c r="L21" s="165"/>
    </row>
    <row r="22" spans="1:14">
      <c r="I22" s="165"/>
      <c r="K22" s="165"/>
      <c r="N22" s="165"/>
    </row>
    <row r="23" spans="1:14">
      <c r="I23" s="165"/>
      <c r="K23" s="165"/>
      <c r="L23" s="165"/>
    </row>
    <row r="24" spans="1:14">
      <c r="I24" s="165"/>
      <c r="K24" s="165"/>
    </row>
    <row r="25" spans="1:14">
      <c r="I25" s="165"/>
      <c r="K25" s="341"/>
    </row>
    <row r="26" spans="1:14">
      <c r="A26" s="292" t="s">
        <v>542</v>
      </c>
      <c r="I26" s="165"/>
      <c r="K26"/>
    </row>
    <row r="27" spans="1:14">
      <c r="I27" s="165"/>
      <c r="K27" s="341"/>
    </row>
    <row r="28" spans="1:14">
      <c r="A28" s="10" t="s">
        <v>599</v>
      </c>
      <c r="I28" s="165"/>
      <c r="K28" s="341"/>
    </row>
    <row r="29" spans="1:14">
      <c r="A29" s="10" t="s">
        <v>49</v>
      </c>
      <c r="I29" s="165"/>
      <c r="K29" s="341"/>
    </row>
    <row r="30" spans="1:14">
      <c r="A30" s="340"/>
      <c r="I30" s="165"/>
      <c r="K30" s="341"/>
    </row>
    <row r="31" spans="1:14">
      <c r="I31" s="165"/>
      <c r="K31" s="341"/>
    </row>
    <row r="32" spans="1:14">
      <c r="K32" s="341"/>
    </row>
  </sheetData>
  <sheetProtection algorithmName="SHA-512" hashValue="GPsdjeMTAVZfwpV0kNPWFQC6P5VX/gx7ExQJZPqWz8+u3byDKvlYTRJiFnK970r4VxEF9BYS+t6KTU4Wn9N9CQ==" saltValue="3ZZ0R2XQ9y+98qkjV/qAgA==" spinCount="100000" sheet="1" objects="1" scenarios="1"/>
  <mergeCells count="4">
    <mergeCell ref="A1:L1"/>
    <mergeCell ref="A2:C2"/>
    <mergeCell ref="E3:I5"/>
    <mergeCell ref="J3:L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zoomScale="70" zoomScaleNormal="70" workbookViewId="0">
      <selection activeCell="G25" sqref="G25"/>
    </sheetView>
  </sheetViews>
  <sheetFormatPr baseColWidth="10" defaultRowHeight="15"/>
  <cols>
    <col min="1" max="1" width="11.42578125" style="330"/>
    <col min="2" max="2" width="24.5703125" style="330" bestFit="1" customWidth="1"/>
    <col min="3" max="6" width="14.140625" style="330" customWidth="1"/>
    <col min="7" max="16" width="11.42578125" style="330"/>
    <col min="17" max="18" width="11.42578125" style="330" customWidth="1"/>
    <col min="19" max="19" width="14.7109375" style="330" customWidth="1"/>
    <col min="20" max="20" width="18.5703125" style="330" customWidth="1"/>
    <col min="21" max="22" width="17.7109375" style="330" customWidth="1"/>
    <col min="23" max="16384" width="11.42578125" style="330"/>
  </cols>
  <sheetData>
    <row r="1" spans="1:23" s="75" customFormat="1" ht="33" customHeight="1">
      <c r="A1" s="452" t="s">
        <v>449</v>
      </c>
      <c r="B1" s="452"/>
      <c r="C1" s="452"/>
      <c r="D1" s="452"/>
      <c r="E1" s="452"/>
      <c r="F1" s="452"/>
      <c r="P1" s="453" t="s">
        <v>443</v>
      </c>
      <c r="Q1" s="453"/>
      <c r="R1" s="453"/>
      <c r="S1" s="453"/>
      <c r="T1" s="453"/>
      <c r="U1" s="453"/>
      <c r="V1" s="453"/>
      <c r="W1" s="330"/>
    </row>
    <row r="2" spans="1:23">
      <c r="A2" s="452"/>
      <c r="B2" s="452"/>
      <c r="C2" s="452"/>
      <c r="D2" s="452"/>
      <c r="E2" s="452"/>
      <c r="F2" s="452"/>
      <c r="P2" s="454" t="s">
        <v>453</v>
      </c>
      <c r="Q2" s="455"/>
      <c r="R2" s="455"/>
      <c r="S2" s="455"/>
      <c r="T2" s="455"/>
      <c r="U2" s="455"/>
      <c r="V2" s="455"/>
    </row>
    <row r="3" spans="1:23" ht="30.75" customHeight="1">
      <c r="A3" s="452"/>
      <c r="B3" s="452"/>
      <c r="C3" s="452"/>
      <c r="D3" s="452"/>
      <c r="E3" s="452"/>
      <c r="F3" s="452"/>
      <c r="H3" s="155"/>
      <c r="P3" s="451" t="s">
        <v>595</v>
      </c>
      <c r="Q3" s="456" t="s">
        <v>444</v>
      </c>
      <c r="R3" s="456"/>
      <c r="S3" s="457"/>
      <c r="T3" s="458" t="s">
        <v>445</v>
      </c>
      <c r="U3" s="456"/>
      <c r="V3" s="457"/>
    </row>
    <row r="4" spans="1:23" ht="51">
      <c r="A4" s="179" t="s">
        <v>155</v>
      </c>
      <c r="B4" s="173" t="s">
        <v>432</v>
      </c>
      <c r="C4" s="304" t="s">
        <v>433</v>
      </c>
      <c r="D4" s="173" t="s">
        <v>434</v>
      </c>
      <c r="E4" s="304" t="s">
        <v>435</v>
      </c>
      <c r="F4" s="173" t="s">
        <v>436</v>
      </c>
      <c r="H4" s="175"/>
      <c r="P4" s="451"/>
      <c r="Q4" s="331" t="s">
        <v>446</v>
      </c>
      <c r="R4" s="177" t="s">
        <v>451</v>
      </c>
      <c r="S4" s="178" t="s">
        <v>452</v>
      </c>
      <c r="T4" s="331" t="s">
        <v>446</v>
      </c>
      <c r="U4" s="177" t="s">
        <v>451</v>
      </c>
      <c r="V4" s="178" t="s">
        <v>452</v>
      </c>
    </row>
    <row r="5" spans="1:23">
      <c r="A5" s="180">
        <v>2018</v>
      </c>
      <c r="B5" s="176">
        <v>20116857</v>
      </c>
      <c r="C5" s="176">
        <v>361741</v>
      </c>
      <c r="D5" s="176">
        <v>310795</v>
      </c>
      <c r="E5" s="176">
        <v>21408</v>
      </c>
      <c r="F5" s="176">
        <v>939674</v>
      </c>
      <c r="H5" s="175"/>
      <c r="P5" s="304" t="s">
        <v>447</v>
      </c>
      <c r="Q5" s="279">
        <v>70.81</v>
      </c>
      <c r="R5" s="280">
        <v>-36.270000000000003</v>
      </c>
      <c r="S5" s="280">
        <v>-31.07</v>
      </c>
      <c r="T5" s="280">
        <v>70.89</v>
      </c>
      <c r="U5" s="280">
        <v>-36.229999999999997</v>
      </c>
      <c r="V5" s="281">
        <v>-31.99</v>
      </c>
    </row>
    <row r="6" spans="1:23">
      <c r="A6" s="181">
        <v>2017</v>
      </c>
      <c r="B6" s="176">
        <v>19436844</v>
      </c>
      <c r="C6" s="176">
        <v>348405</v>
      </c>
      <c r="D6" s="176">
        <v>299143</v>
      </c>
      <c r="E6" s="176">
        <v>21006</v>
      </c>
      <c r="F6" s="176">
        <v>925288</v>
      </c>
      <c r="H6" s="175"/>
      <c r="P6" s="173" t="s">
        <v>448</v>
      </c>
      <c r="Q6" s="282">
        <v>87.32</v>
      </c>
      <c r="R6" s="283">
        <v>-22.09</v>
      </c>
      <c r="S6" s="283">
        <v>-14.97</v>
      </c>
      <c r="T6" s="283">
        <v>86.02</v>
      </c>
      <c r="U6" s="283">
        <v>-22.1</v>
      </c>
      <c r="V6" s="284">
        <v>-18.48</v>
      </c>
    </row>
    <row r="7" spans="1:23" ht="15" customHeight="1">
      <c r="A7" s="181">
        <v>2016</v>
      </c>
      <c r="B7" s="176">
        <v>18301385</v>
      </c>
      <c r="C7" s="176">
        <v>333977</v>
      </c>
      <c r="D7" s="176">
        <v>285414</v>
      </c>
      <c r="E7" s="176">
        <v>20037</v>
      </c>
      <c r="F7" s="176">
        <v>913388</v>
      </c>
      <c r="H7" s="175"/>
      <c r="P7" s="405" t="s">
        <v>607</v>
      </c>
      <c r="Q7" s="405"/>
      <c r="R7" s="405"/>
      <c r="S7" s="405"/>
      <c r="T7" s="405"/>
      <c r="U7" s="405"/>
      <c r="V7" s="405"/>
    </row>
    <row r="8" spans="1:23">
      <c r="A8" s="181">
        <v>2015</v>
      </c>
      <c r="B8" s="176">
        <v>17936027</v>
      </c>
      <c r="C8" s="176">
        <v>327058</v>
      </c>
      <c r="D8" s="176">
        <v>277788</v>
      </c>
      <c r="E8" s="176">
        <v>19806</v>
      </c>
      <c r="F8" s="176">
        <v>905607</v>
      </c>
      <c r="H8" s="175"/>
      <c r="P8" s="405"/>
      <c r="Q8" s="405"/>
      <c r="R8" s="405"/>
      <c r="S8" s="405"/>
      <c r="T8" s="405"/>
      <c r="U8" s="405"/>
      <c r="V8" s="405"/>
    </row>
    <row r="9" spans="1:23" ht="15" customHeight="1">
      <c r="A9" s="181">
        <v>2014</v>
      </c>
      <c r="B9" s="176">
        <v>17172968</v>
      </c>
      <c r="C9" s="176">
        <v>311356</v>
      </c>
      <c r="D9" s="176">
        <v>263135</v>
      </c>
      <c r="E9" s="176">
        <v>19065</v>
      </c>
      <c r="F9" s="176">
        <v>900773</v>
      </c>
      <c r="P9" s="405"/>
      <c r="Q9" s="405"/>
      <c r="R9" s="405"/>
      <c r="S9" s="405"/>
      <c r="T9" s="405"/>
      <c r="U9" s="405"/>
      <c r="V9" s="405"/>
    </row>
    <row r="10" spans="1:23">
      <c r="A10" s="181">
        <v>2013</v>
      </c>
      <c r="B10" s="176">
        <v>17010544</v>
      </c>
      <c r="C10" s="176">
        <v>305948</v>
      </c>
      <c r="D10" s="176">
        <v>258565</v>
      </c>
      <c r="E10" s="176">
        <v>19031</v>
      </c>
      <c r="F10" s="176">
        <v>893855</v>
      </c>
      <c r="P10" s="405"/>
      <c r="Q10" s="405"/>
      <c r="R10" s="405"/>
      <c r="S10" s="405"/>
      <c r="T10" s="405"/>
      <c r="U10" s="405"/>
      <c r="V10" s="405"/>
    </row>
    <row r="11" spans="1:23">
      <c r="A11" s="181">
        <v>2012</v>
      </c>
      <c r="B11" s="176">
        <v>17283334</v>
      </c>
      <c r="C11" s="176">
        <v>312295</v>
      </c>
      <c r="D11" s="176">
        <v>265798</v>
      </c>
      <c r="E11" s="176">
        <v>19535</v>
      </c>
      <c r="F11" s="176">
        <v>884745</v>
      </c>
      <c r="P11" s="405"/>
      <c r="Q11" s="405"/>
      <c r="R11" s="405"/>
      <c r="S11" s="405"/>
      <c r="T11" s="405"/>
      <c r="U11" s="405"/>
      <c r="V11" s="405"/>
    </row>
    <row r="12" spans="1:23">
      <c r="A12" s="181">
        <v>2011</v>
      </c>
      <c r="B12" s="176">
        <v>17836532</v>
      </c>
      <c r="C12" s="176">
        <v>324886</v>
      </c>
      <c r="D12" s="176">
        <v>279003</v>
      </c>
      <c r="E12" s="176">
        <v>20382</v>
      </c>
      <c r="F12" s="176">
        <v>875130</v>
      </c>
      <c r="P12" s="405"/>
      <c r="Q12" s="405"/>
      <c r="R12" s="405"/>
      <c r="S12" s="405"/>
      <c r="T12" s="405"/>
      <c r="U12" s="405"/>
      <c r="V12" s="405"/>
    </row>
    <row r="13" spans="1:23" ht="15" customHeight="1">
      <c r="A13" s="181">
        <v>2010</v>
      </c>
      <c r="B13" s="176">
        <v>17913125</v>
      </c>
      <c r="C13" s="176">
        <v>332709</v>
      </c>
      <c r="D13" s="176">
        <v>286492</v>
      </c>
      <c r="E13" s="176">
        <v>20694</v>
      </c>
      <c r="F13" s="176">
        <v>865640</v>
      </c>
      <c r="G13" s="459" t="s">
        <v>608</v>
      </c>
      <c r="H13" s="459"/>
      <c r="I13" s="459"/>
      <c r="J13" s="459"/>
      <c r="K13" s="459"/>
      <c r="L13" s="459"/>
      <c r="M13" s="459"/>
      <c r="N13" s="459"/>
      <c r="O13" s="459"/>
      <c r="P13" s="405"/>
      <c r="Q13" s="405"/>
      <c r="R13" s="405"/>
      <c r="S13" s="405"/>
      <c r="T13" s="405"/>
      <c r="U13" s="405"/>
      <c r="V13" s="405"/>
    </row>
    <row r="14" spans="1:23">
      <c r="A14" s="181">
        <v>2009</v>
      </c>
      <c r="B14" s="176">
        <v>17294711</v>
      </c>
      <c r="C14" s="176">
        <v>328256</v>
      </c>
      <c r="D14" s="176">
        <v>281652</v>
      </c>
      <c r="E14" s="176">
        <v>20189</v>
      </c>
      <c r="F14" s="176">
        <v>856646</v>
      </c>
      <c r="G14" s="459"/>
      <c r="H14" s="459"/>
      <c r="I14" s="459"/>
      <c r="J14" s="459"/>
      <c r="K14" s="459"/>
      <c r="L14" s="459"/>
      <c r="M14" s="459"/>
      <c r="N14" s="459"/>
      <c r="O14" s="459"/>
      <c r="P14" s="405"/>
      <c r="Q14" s="405"/>
      <c r="R14" s="405"/>
      <c r="S14" s="405"/>
      <c r="T14" s="405"/>
      <c r="U14" s="405"/>
      <c r="V14" s="405"/>
    </row>
    <row r="15" spans="1:23">
      <c r="A15" s="181">
        <v>2008</v>
      </c>
      <c r="B15" s="176">
        <v>18370162</v>
      </c>
      <c r="C15" s="176">
        <v>358140</v>
      </c>
      <c r="D15" s="176">
        <v>308145</v>
      </c>
      <c r="E15" s="176">
        <v>21732</v>
      </c>
      <c r="F15" s="176">
        <v>845317</v>
      </c>
      <c r="G15" s="459"/>
      <c r="H15" s="459"/>
      <c r="I15" s="459"/>
      <c r="J15" s="459"/>
      <c r="K15" s="459"/>
      <c r="L15" s="459"/>
      <c r="M15" s="459"/>
      <c r="N15" s="459"/>
      <c r="O15" s="459"/>
      <c r="P15" s="405"/>
      <c r="Q15" s="405"/>
      <c r="R15" s="405"/>
      <c r="S15" s="405"/>
      <c r="T15" s="405"/>
      <c r="U15" s="405"/>
      <c r="V15" s="405"/>
    </row>
    <row r="16" spans="1:23">
      <c r="A16" s="181">
        <v>2007</v>
      </c>
      <c r="B16" s="176">
        <v>18007815</v>
      </c>
      <c r="C16" s="176">
        <v>371390</v>
      </c>
      <c r="D16" s="176">
        <v>321789</v>
      </c>
      <c r="E16" s="176">
        <v>21812</v>
      </c>
      <c r="F16" s="176">
        <v>825595</v>
      </c>
      <c r="G16" s="459"/>
      <c r="H16" s="459"/>
      <c r="I16" s="459"/>
      <c r="J16" s="459"/>
      <c r="K16" s="459"/>
      <c r="L16" s="459"/>
      <c r="M16" s="459"/>
      <c r="N16" s="459"/>
      <c r="O16" s="459"/>
      <c r="P16" s="405"/>
      <c r="Q16" s="405"/>
      <c r="R16" s="405"/>
      <c r="S16" s="405"/>
      <c r="T16" s="405"/>
      <c r="U16" s="405"/>
      <c r="V16" s="405"/>
    </row>
    <row r="17" spans="1:23" ht="15" customHeight="1">
      <c r="A17" s="181">
        <v>2006</v>
      </c>
      <c r="B17" s="176">
        <v>16828963</v>
      </c>
      <c r="C17" s="176">
        <v>357592</v>
      </c>
      <c r="D17" s="176">
        <v>309185</v>
      </c>
      <c r="E17" s="176">
        <v>20898</v>
      </c>
      <c r="F17" s="176">
        <v>805294</v>
      </c>
      <c r="G17" s="459"/>
      <c r="H17" s="459"/>
      <c r="I17" s="459"/>
      <c r="J17" s="459"/>
      <c r="K17" s="459"/>
      <c r="L17" s="459"/>
      <c r="M17" s="459"/>
      <c r="N17" s="459"/>
      <c r="O17" s="459"/>
      <c r="P17" s="75"/>
      <c r="Q17" s="75"/>
      <c r="R17" s="75"/>
      <c r="S17" s="75"/>
      <c r="T17" s="460" t="s">
        <v>606</v>
      </c>
      <c r="U17" s="460"/>
      <c r="V17" s="460"/>
      <c r="W17" s="460"/>
    </row>
    <row r="18" spans="1:23">
      <c r="A18" s="181">
        <v>2005</v>
      </c>
      <c r="B18" s="176">
        <v>15832506</v>
      </c>
      <c r="C18" s="176">
        <v>342277</v>
      </c>
      <c r="D18" s="176">
        <v>294706</v>
      </c>
      <c r="E18" s="176">
        <v>20176</v>
      </c>
      <c r="F18" s="176">
        <v>784704</v>
      </c>
      <c r="G18" s="459"/>
      <c r="H18" s="459"/>
      <c r="I18" s="459"/>
      <c r="J18" s="459"/>
      <c r="K18" s="459"/>
      <c r="L18" s="459"/>
      <c r="M18" s="459"/>
      <c r="N18" s="459"/>
      <c r="O18" s="459"/>
      <c r="P18" s="75"/>
      <c r="Q18" s="75"/>
      <c r="R18" s="75"/>
      <c r="S18" s="75"/>
      <c r="T18" s="460"/>
      <c r="U18" s="460"/>
      <c r="V18" s="460"/>
      <c r="W18" s="460"/>
    </row>
    <row r="19" spans="1:23" ht="15" customHeight="1">
      <c r="A19" s="181">
        <v>2004</v>
      </c>
      <c r="B19" s="176">
        <v>14590939</v>
      </c>
      <c r="C19" s="176">
        <v>323690</v>
      </c>
      <c r="D19" s="176">
        <v>278102</v>
      </c>
      <c r="E19" s="176">
        <v>19169</v>
      </c>
      <c r="F19" s="176">
        <v>761192</v>
      </c>
      <c r="G19" s="459"/>
      <c r="H19" s="459"/>
      <c r="I19" s="459"/>
      <c r="J19" s="459"/>
      <c r="K19" s="459"/>
      <c r="L19" s="459"/>
      <c r="M19" s="459"/>
      <c r="N19" s="459"/>
      <c r="O19" s="459"/>
      <c r="T19" s="460"/>
      <c r="U19" s="460"/>
      <c r="V19" s="460"/>
      <c r="W19" s="460"/>
    </row>
    <row r="20" spans="1:23" ht="15" customHeight="1">
      <c r="A20" s="181">
        <v>2003</v>
      </c>
      <c r="B20" s="176">
        <v>13559487</v>
      </c>
      <c r="C20" s="176">
        <v>311442</v>
      </c>
      <c r="D20" s="176">
        <v>267821</v>
      </c>
      <c r="E20" s="176">
        <v>18349</v>
      </c>
      <c r="F20" s="176">
        <v>738982</v>
      </c>
      <c r="G20" s="459"/>
      <c r="H20" s="459"/>
      <c r="I20" s="459"/>
      <c r="J20" s="459"/>
      <c r="K20" s="459"/>
      <c r="L20" s="459"/>
      <c r="M20" s="459"/>
      <c r="N20" s="459"/>
      <c r="O20" s="459"/>
      <c r="T20" s="461" t="s">
        <v>587</v>
      </c>
      <c r="U20" s="462"/>
      <c r="V20" s="462"/>
      <c r="W20" s="462"/>
    </row>
    <row r="21" spans="1:23" ht="31.5" customHeight="1">
      <c r="A21" s="181">
        <v>2002</v>
      </c>
      <c r="B21" s="176">
        <v>12601912</v>
      </c>
      <c r="C21" s="176">
        <v>302975</v>
      </c>
      <c r="D21" s="176">
        <v>259493</v>
      </c>
      <c r="E21" s="176">
        <v>17587</v>
      </c>
      <c r="F21" s="176">
        <v>716555</v>
      </c>
      <c r="G21" s="459"/>
      <c r="H21" s="459"/>
      <c r="I21" s="459"/>
      <c r="J21" s="459"/>
      <c r="K21" s="459"/>
      <c r="L21" s="459"/>
      <c r="M21" s="459"/>
      <c r="N21" s="459"/>
      <c r="O21" s="459"/>
      <c r="U21" s="458" t="s">
        <v>445</v>
      </c>
      <c r="V21" s="456"/>
      <c r="W21" s="457"/>
    </row>
    <row r="22" spans="1:23" ht="54" customHeight="1">
      <c r="A22" s="181">
        <v>2001</v>
      </c>
      <c r="B22" s="176">
        <v>11723287</v>
      </c>
      <c r="C22" s="176">
        <v>292590</v>
      </c>
      <c r="D22" s="176">
        <v>251234</v>
      </c>
      <c r="E22" s="176">
        <v>16824</v>
      </c>
      <c r="F22" s="176">
        <v>696805</v>
      </c>
      <c r="G22" s="459"/>
      <c r="H22" s="459"/>
      <c r="I22" s="459"/>
      <c r="J22" s="459"/>
      <c r="K22" s="459"/>
      <c r="L22" s="459"/>
      <c r="M22" s="459"/>
      <c r="N22" s="459"/>
      <c r="O22" s="459"/>
      <c r="T22" s="328" t="s">
        <v>447</v>
      </c>
      <c r="U22" s="331" t="s">
        <v>446</v>
      </c>
      <c r="V22" s="177" t="s">
        <v>451</v>
      </c>
      <c r="W22" s="178" t="s">
        <v>452</v>
      </c>
    </row>
    <row r="23" spans="1:23" ht="15" customHeight="1">
      <c r="A23" s="182">
        <v>2000</v>
      </c>
      <c r="B23" s="176">
        <v>10755822</v>
      </c>
      <c r="C23" s="176">
        <v>279513</v>
      </c>
      <c r="D23" s="176">
        <v>243556</v>
      </c>
      <c r="E23" s="176">
        <v>15623</v>
      </c>
      <c r="F23" s="176">
        <v>688455</v>
      </c>
      <c r="G23" s="459"/>
      <c r="H23" s="459"/>
      <c r="I23" s="459"/>
      <c r="J23" s="459"/>
      <c r="K23" s="459"/>
      <c r="L23" s="459"/>
      <c r="M23" s="459"/>
      <c r="N23" s="459"/>
      <c r="O23" s="459"/>
      <c r="T23" s="332">
        <v>2020</v>
      </c>
      <c r="U23" s="279">
        <v>70.89</v>
      </c>
      <c r="V23" s="279">
        <v>-36.229999999999997</v>
      </c>
      <c r="W23" s="279">
        <v>-31.99</v>
      </c>
    </row>
    <row r="24" spans="1:23">
      <c r="G24" s="459"/>
      <c r="H24" s="459"/>
      <c r="I24" s="459"/>
      <c r="J24" s="459"/>
      <c r="K24" s="459"/>
      <c r="L24" s="459"/>
      <c r="M24" s="459"/>
      <c r="N24" s="459"/>
      <c r="O24" s="459"/>
      <c r="T24" s="332">
        <v>2019</v>
      </c>
      <c r="U24" s="279">
        <v>111.17</v>
      </c>
      <c r="V24" s="279">
        <v>1.75</v>
      </c>
      <c r="W24" s="279">
        <v>0.25</v>
      </c>
    </row>
    <row r="25" spans="1:23">
      <c r="T25" s="332">
        <v>2018</v>
      </c>
      <c r="U25" s="279">
        <v>109.26</v>
      </c>
      <c r="V25" s="279">
        <v>2.93</v>
      </c>
      <c r="W25" s="279">
        <v>0.91</v>
      </c>
    </row>
    <row r="26" spans="1:23">
      <c r="A26" s="329" t="s">
        <v>450</v>
      </c>
      <c r="T26" s="332">
        <v>2017</v>
      </c>
      <c r="U26" s="279">
        <v>106.15</v>
      </c>
      <c r="V26" s="279">
        <v>3.68</v>
      </c>
      <c r="W26" s="279">
        <v>0.83</v>
      </c>
    </row>
    <row r="27" spans="1:23">
      <c r="A27" s="329" t="s">
        <v>438</v>
      </c>
      <c r="T27" s="332">
        <v>2016</v>
      </c>
      <c r="U27" s="279">
        <v>102.38</v>
      </c>
      <c r="V27" s="279">
        <v>2.88</v>
      </c>
      <c r="W27" s="279">
        <v>0.25</v>
      </c>
    </row>
    <row r="28" spans="1:23">
      <c r="A28" s="329" t="s">
        <v>439</v>
      </c>
      <c r="T28" s="332">
        <v>2015</v>
      </c>
      <c r="U28" s="279">
        <v>99.51</v>
      </c>
      <c r="V28" s="279">
        <v>2.63</v>
      </c>
      <c r="W28" s="279">
        <v>0.81</v>
      </c>
    </row>
    <row r="29" spans="1:23">
      <c r="A29" s="329" t="s">
        <v>440</v>
      </c>
      <c r="T29" s="332">
        <v>2014</v>
      </c>
      <c r="U29" s="279">
        <v>96.96</v>
      </c>
      <c r="V29" s="279">
        <v>0.67</v>
      </c>
      <c r="W29" s="279">
        <v>0.28000000000000003</v>
      </c>
    </row>
    <row r="30" spans="1:23">
      <c r="A30" s="329" t="s">
        <v>441</v>
      </c>
      <c r="C30" s="10"/>
      <c r="D30" s="10"/>
      <c r="E30" s="10"/>
      <c r="F30" s="10"/>
      <c r="G30" s="10"/>
      <c r="T30" s="332">
        <v>2013</v>
      </c>
      <c r="U30" s="279">
        <v>96.32</v>
      </c>
      <c r="V30" s="279">
        <v>-1.04</v>
      </c>
      <c r="W30" s="279">
        <v>-0.2</v>
      </c>
    </row>
    <row r="31" spans="1:23">
      <c r="A31" s="329" t="s">
        <v>442</v>
      </c>
      <c r="T31" s="332">
        <v>2012</v>
      </c>
      <c r="U31" s="279">
        <v>97.33</v>
      </c>
      <c r="V31" s="279">
        <v>-2.87</v>
      </c>
      <c r="W31" s="279">
        <v>-1.89</v>
      </c>
    </row>
    <row r="32" spans="1:23">
      <c r="A32" s="292" t="s">
        <v>542</v>
      </c>
      <c r="T32" s="332">
        <v>2011</v>
      </c>
      <c r="U32" s="279">
        <v>100.21</v>
      </c>
      <c r="V32" s="279">
        <v>-0.69</v>
      </c>
      <c r="W32" s="279">
        <v>-0.51</v>
      </c>
    </row>
    <row r="33" spans="1:23">
      <c r="B33" s="10"/>
      <c r="T33" s="332">
        <v>2010</v>
      </c>
      <c r="U33" s="279">
        <v>100.9</v>
      </c>
      <c r="V33" s="279">
        <v>0.95</v>
      </c>
      <c r="W33" s="279">
        <v>0.21</v>
      </c>
    </row>
    <row r="34" spans="1:23">
      <c r="T34" s="332">
        <v>2009</v>
      </c>
      <c r="U34" s="279">
        <v>99.96</v>
      </c>
      <c r="V34" s="279">
        <v>-6.11</v>
      </c>
      <c r="W34" s="279">
        <v>-0.25</v>
      </c>
    </row>
    <row r="35" spans="1:23">
      <c r="T35" s="332">
        <v>2008</v>
      </c>
      <c r="U35" s="279">
        <v>106.46</v>
      </c>
      <c r="V35" s="279">
        <v>1.88</v>
      </c>
      <c r="W35" s="279">
        <v>0.56000000000000005</v>
      </c>
    </row>
    <row r="36" spans="1:23">
      <c r="T36" s="332">
        <v>2007</v>
      </c>
      <c r="U36" s="279">
        <v>104.49</v>
      </c>
      <c r="V36" s="279">
        <v>2.2200000000000002</v>
      </c>
      <c r="W36" s="279">
        <v>-0.94</v>
      </c>
    </row>
    <row r="39" spans="1:23">
      <c r="T39" s="292" t="s">
        <v>542</v>
      </c>
    </row>
    <row r="40" spans="1:23">
      <c r="A40" s="10" t="s">
        <v>437</v>
      </c>
    </row>
    <row r="41" spans="1:23">
      <c r="A41" s="10" t="s">
        <v>49</v>
      </c>
    </row>
    <row r="42" spans="1:23">
      <c r="T42" s="10" t="s">
        <v>588</v>
      </c>
    </row>
    <row r="43" spans="1:23">
      <c r="T43" s="10" t="s">
        <v>49</v>
      </c>
    </row>
    <row r="49" spans="17:19">
      <c r="R49" s="10"/>
      <c r="S49" s="10"/>
    </row>
    <row r="52" spans="17:19">
      <c r="Q52" s="10"/>
    </row>
  </sheetData>
  <sheetProtection algorithmName="SHA-512" hashValue="o3rYpjKvQTywX5PkgHTmVRikzn22icrkkSiTHNBNAz0pGejDFl9P/fAfkK8sVO1REByQc8kx2hKumIjqVSfrsA==" saltValue="YjRhiWeZuwdjtri7MrDpiQ==" spinCount="100000" sheet="1" objects="1" scenarios="1"/>
  <mergeCells count="11">
    <mergeCell ref="P7:V16"/>
    <mergeCell ref="G13:O24"/>
    <mergeCell ref="T17:W19"/>
    <mergeCell ref="T20:W20"/>
    <mergeCell ref="U21:W21"/>
    <mergeCell ref="A1:F3"/>
    <mergeCell ref="P1:V1"/>
    <mergeCell ref="P2:V2"/>
    <mergeCell ref="P3:P4"/>
    <mergeCell ref="Q3:S3"/>
    <mergeCell ref="T3:V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O5" sqref="O5"/>
    </sheetView>
  </sheetViews>
  <sheetFormatPr baseColWidth="10" defaultColWidth="12.42578125" defaultRowHeight="15"/>
  <cols>
    <col min="1" max="1" width="26.42578125" style="97" customWidth="1"/>
    <col min="2" max="2" width="19" style="97" customWidth="1"/>
    <col min="3" max="3" width="14.85546875" style="97" customWidth="1"/>
    <col min="4" max="4" width="14.42578125" style="97" customWidth="1"/>
    <col min="5" max="6" width="13.7109375" style="97" customWidth="1"/>
    <col min="7" max="7" width="13.140625" style="97" customWidth="1"/>
    <col min="8" max="8" width="15.28515625" style="97" customWidth="1"/>
    <col min="9" max="9" width="14" style="97" customWidth="1"/>
    <col min="10" max="10" width="17.5703125" style="97" customWidth="1"/>
    <col min="11" max="11" width="12.42578125" style="97"/>
    <col min="12" max="12" width="14.42578125" style="97" customWidth="1"/>
    <col min="13" max="16384" width="12.42578125" style="97"/>
  </cols>
  <sheetData>
    <row r="1" spans="1:13" ht="28.5" customHeight="1">
      <c r="A1" s="468" t="s">
        <v>655</v>
      </c>
      <c r="B1" s="468"/>
      <c r="C1" s="468"/>
      <c r="D1" s="468"/>
      <c r="E1" s="468"/>
      <c r="F1" s="468"/>
      <c r="G1" s="468"/>
      <c r="H1" s="468"/>
      <c r="I1" s="468"/>
      <c r="J1" s="468"/>
    </row>
    <row r="2" spans="1:13" ht="30.75" customHeight="1">
      <c r="A2" s="114" t="s">
        <v>240</v>
      </c>
      <c r="B2" s="469" t="s">
        <v>239</v>
      </c>
      <c r="C2" s="469"/>
      <c r="D2" s="469"/>
      <c r="E2" s="469" t="s">
        <v>238</v>
      </c>
      <c r="F2" s="469"/>
      <c r="G2" s="469" t="s">
        <v>237</v>
      </c>
      <c r="H2" s="469"/>
      <c r="I2" s="469" t="s">
        <v>236</v>
      </c>
      <c r="J2" s="463" t="s">
        <v>235</v>
      </c>
    </row>
    <row r="3" spans="1:13" ht="30" customHeight="1">
      <c r="A3" s="115" t="s">
        <v>234</v>
      </c>
      <c r="B3" s="116" t="s">
        <v>233</v>
      </c>
      <c r="C3" s="117" t="s">
        <v>232</v>
      </c>
      <c r="D3" s="116" t="s">
        <v>231</v>
      </c>
      <c r="E3" s="117" t="s">
        <v>230</v>
      </c>
      <c r="F3" s="116" t="s">
        <v>229</v>
      </c>
      <c r="G3" s="117" t="s">
        <v>228</v>
      </c>
      <c r="H3" s="116" t="s">
        <v>227</v>
      </c>
      <c r="I3" s="469"/>
      <c r="J3" s="463"/>
    </row>
    <row r="4" spans="1:13" ht="18" customHeight="1">
      <c r="A4" s="122" t="s">
        <v>226</v>
      </c>
      <c r="B4" s="123">
        <v>327982</v>
      </c>
      <c r="C4" s="124">
        <v>5971</v>
      </c>
      <c r="D4" s="124">
        <v>5364</v>
      </c>
      <c r="E4" s="125">
        <v>63755</v>
      </c>
      <c r="F4" s="125">
        <v>851</v>
      </c>
      <c r="G4" s="125">
        <v>3167</v>
      </c>
      <c r="H4" s="125">
        <v>309</v>
      </c>
      <c r="I4" s="124">
        <v>0</v>
      </c>
      <c r="J4" s="126">
        <v>407399</v>
      </c>
    </row>
    <row r="5" spans="1:13" ht="18" customHeight="1">
      <c r="A5" s="127" t="s">
        <v>225</v>
      </c>
      <c r="B5" s="128">
        <v>290183</v>
      </c>
      <c r="C5" s="129">
        <v>7214</v>
      </c>
      <c r="D5" s="129">
        <v>4236</v>
      </c>
      <c r="E5" s="129">
        <v>61718</v>
      </c>
      <c r="F5" s="129">
        <v>1840</v>
      </c>
      <c r="G5" s="129">
        <v>2080</v>
      </c>
      <c r="H5" s="129">
        <v>311</v>
      </c>
      <c r="I5" s="130">
        <v>0</v>
      </c>
      <c r="J5" s="131">
        <v>367582</v>
      </c>
    </row>
    <row r="6" spans="1:13" ht="18" customHeight="1">
      <c r="A6" s="132" t="s">
        <v>224</v>
      </c>
      <c r="B6" s="133">
        <v>618165</v>
      </c>
      <c r="C6" s="134">
        <v>13185</v>
      </c>
      <c r="D6" s="134">
        <v>9600</v>
      </c>
      <c r="E6" s="134">
        <v>125473</v>
      </c>
      <c r="F6" s="134">
        <v>2691</v>
      </c>
      <c r="G6" s="134">
        <v>5247</v>
      </c>
      <c r="H6" s="134">
        <v>620</v>
      </c>
      <c r="I6" s="135">
        <v>0</v>
      </c>
      <c r="J6" s="136">
        <v>774981</v>
      </c>
    </row>
    <row r="7" spans="1:13" ht="18" customHeight="1">
      <c r="A7" s="137" t="s">
        <v>249</v>
      </c>
      <c r="B7" s="133">
        <v>14414332</v>
      </c>
      <c r="C7" s="134">
        <v>736618</v>
      </c>
      <c r="D7" s="134">
        <v>373238</v>
      </c>
      <c r="E7" s="134">
        <v>3071434</v>
      </c>
      <c r="F7" s="134">
        <v>183849</v>
      </c>
      <c r="G7" s="134">
        <v>49250</v>
      </c>
      <c r="H7" s="134">
        <v>13847</v>
      </c>
      <c r="I7" s="135">
        <v>1161</v>
      </c>
      <c r="J7" s="136">
        <v>18843729</v>
      </c>
    </row>
    <row r="8" spans="1:13" ht="15" customHeight="1">
      <c r="A8" s="118" t="s">
        <v>223</v>
      </c>
      <c r="B8" s="119"/>
      <c r="C8" s="119"/>
      <c r="D8" s="119"/>
      <c r="E8" s="119"/>
      <c r="F8" s="119"/>
      <c r="G8" s="119"/>
      <c r="H8" s="119"/>
      <c r="I8" s="119"/>
      <c r="J8" s="119"/>
    </row>
    <row r="9" spans="1:13" ht="15.75">
      <c r="A9" s="120" t="s">
        <v>222</v>
      </c>
      <c r="B9" s="121"/>
      <c r="C9" s="121"/>
      <c r="D9" s="121"/>
      <c r="E9" s="121"/>
      <c r="F9" s="121"/>
      <c r="G9" s="121"/>
      <c r="H9" s="121"/>
      <c r="I9" s="121"/>
      <c r="J9" s="121"/>
    </row>
    <row r="10" spans="1:13" ht="15.75">
      <c r="A10" s="120" t="s">
        <v>221</v>
      </c>
      <c r="B10" s="121"/>
      <c r="C10" s="121"/>
      <c r="D10" s="121"/>
      <c r="E10" s="121"/>
      <c r="F10" s="121"/>
      <c r="G10" s="121"/>
      <c r="H10" s="121"/>
      <c r="I10" s="121"/>
      <c r="J10" s="121"/>
    </row>
    <row r="11" spans="1:13" ht="15.75">
      <c r="A11" s="120" t="s">
        <v>220</v>
      </c>
      <c r="B11" s="121"/>
      <c r="C11" s="121"/>
      <c r="D11" s="121"/>
      <c r="E11" s="121"/>
      <c r="F11" s="121"/>
      <c r="G11" s="121"/>
      <c r="H11" s="121"/>
      <c r="I11" s="121"/>
      <c r="J11" s="121"/>
    </row>
    <row r="12" spans="1:13" ht="15.75">
      <c r="A12" s="120"/>
      <c r="B12" s="121"/>
      <c r="C12" s="121"/>
      <c r="D12" s="121"/>
      <c r="E12" s="121"/>
      <c r="F12" s="121"/>
      <c r="G12" s="121"/>
      <c r="H12" s="121"/>
      <c r="I12" s="121"/>
      <c r="J12" s="121"/>
    </row>
    <row r="13" spans="1:13" ht="18.75">
      <c r="A13" s="468" t="s">
        <v>656</v>
      </c>
      <c r="B13" s="468"/>
      <c r="C13" s="468"/>
      <c r="D13" s="468"/>
      <c r="E13" s="468"/>
      <c r="F13" s="468"/>
      <c r="G13" s="468"/>
      <c r="H13" s="468"/>
      <c r="I13" s="468"/>
      <c r="J13" s="468"/>
      <c r="K13" s="468"/>
      <c r="L13" s="468"/>
      <c r="M13" s="468"/>
    </row>
    <row r="14" spans="1:13" ht="30.75" customHeight="1">
      <c r="A14" s="114" t="s">
        <v>521</v>
      </c>
      <c r="B14" s="463" t="s">
        <v>522</v>
      </c>
      <c r="C14" s="464"/>
      <c r="D14" s="464"/>
      <c r="E14" s="465"/>
      <c r="F14" s="463" t="s">
        <v>523</v>
      </c>
      <c r="G14" s="464"/>
      <c r="H14" s="464"/>
      <c r="I14" s="465"/>
      <c r="J14" s="463" t="s">
        <v>524</v>
      </c>
      <c r="K14" s="464"/>
      <c r="L14" s="464"/>
      <c r="M14" s="464"/>
    </row>
    <row r="15" spans="1:13" ht="42.75" customHeight="1">
      <c r="A15" s="115" t="s">
        <v>234</v>
      </c>
      <c r="B15" s="116" t="s">
        <v>525</v>
      </c>
      <c r="C15" s="117" t="s">
        <v>176</v>
      </c>
      <c r="D15" s="116" t="s">
        <v>526</v>
      </c>
      <c r="E15" s="117" t="s">
        <v>177</v>
      </c>
      <c r="F15" s="116" t="s">
        <v>525</v>
      </c>
      <c r="G15" s="117" t="s">
        <v>176</v>
      </c>
      <c r="H15" s="116" t="s">
        <v>526</v>
      </c>
      <c r="I15" s="117" t="s">
        <v>177</v>
      </c>
      <c r="J15" s="116" t="s">
        <v>525</v>
      </c>
      <c r="K15" s="117" t="s">
        <v>176</v>
      </c>
      <c r="L15" s="116" t="s">
        <v>526</v>
      </c>
      <c r="M15" s="285" t="s">
        <v>177</v>
      </c>
    </row>
    <row r="16" spans="1:13" ht="15.75">
      <c r="A16" s="122" t="s">
        <v>226</v>
      </c>
      <c r="B16" s="123">
        <v>167688</v>
      </c>
      <c r="C16" s="123">
        <v>160294</v>
      </c>
      <c r="D16" s="123">
        <v>0</v>
      </c>
      <c r="E16" s="123">
        <v>327982</v>
      </c>
      <c r="F16" s="123">
        <v>3692</v>
      </c>
      <c r="G16" s="123">
        <v>2279</v>
      </c>
      <c r="H16" s="123">
        <v>0</v>
      </c>
      <c r="I16" s="123">
        <v>5971</v>
      </c>
      <c r="J16" s="123">
        <v>383</v>
      </c>
      <c r="K16" s="123">
        <v>4981</v>
      </c>
      <c r="L16" s="123">
        <v>0</v>
      </c>
      <c r="M16" s="126">
        <v>5364</v>
      </c>
    </row>
    <row r="17" spans="1:13" ht="15.75">
      <c r="A17" s="127" t="s">
        <v>225</v>
      </c>
      <c r="B17" s="128">
        <v>145252</v>
      </c>
      <c r="C17" s="128">
        <v>144931</v>
      </c>
      <c r="D17" s="128">
        <v>0</v>
      </c>
      <c r="E17" s="128">
        <v>290183</v>
      </c>
      <c r="F17" s="128">
        <v>5292</v>
      </c>
      <c r="G17" s="128">
        <v>1922</v>
      </c>
      <c r="H17" s="128">
        <v>0</v>
      </c>
      <c r="I17" s="128">
        <v>7214</v>
      </c>
      <c r="J17" s="128">
        <v>251</v>
      </c>
      <c r="K17" s="128">
        <v>3985</v>
      </c>
      <c r="L17" s="128">
        <v>0</v>
      </c>
      <c r="M17" s="131">
        <v>4236</v>
      </c>
    </row>
    <row r="18" spans="1:13" ht="15.75">
      <c r="A18" s="132" t="s">
        <v>224</v>
      </c>
      <c r="B18" s="133">
        <v>312940</v>
      </c>
      <c r="C18" s="133">
        <v>305225</v>
      </c>
      <c r="D18" s="133">
        <v>0</v>
      </c>
      <c r="E18" s="133">
        <v>618165</v>
      </c>
      <c r="F18" s="133">
        <v>8984</v>
      </c>
      <c r="G18" s="133">
        <v>4201</v>
      </c>
      <c r="H18" s="133">
        <v>0</v>
      </c>
      <c r="I18" s="133">
        <v>13185</v>
      </c>
      <c r="J18" s="133">
        <v>634</v>
      </c>
      <c r="K18" s="133">
        <v>8966</v>
      </c>
      <c r="L18" s="133">
        <v>0</v>
      </c>
      <c r="M18" s="136">
        <v>9600</v>
      </c>
    </row>
    <row r="19" spans="1:13" ht="15.75">
      <c r="A19" s="137" t="s">
        <v>249</v>
      </c>
      <c r="B19" s="133">
        <v>7490679</v>
      </c>
      <c r="C19" s="133">
        <v>6923647</v>
      </c>
      <c r="D19" s="133">
        <v>6</v>
      </c>
      <c r="E19" s="133">
        <v>14414332</v>
      </c>
      <c r="F19" s="133">
        <v>434063</v>
      </c>
      <c r="G19" s="133">
        <v>302555</v>
      </c>
      <c r="H19" s="133">
        <v>0</v>
      </c>
      <c r="I19" s="133">
        <v>736618</v>
      </c>
      <c r="J19" s="133">
        <v>16620</v>
      </c>
      <c r="K19" s="133">
        <v>356608</v>
      </c>
      <c r="L19" s="133">
        <v>10</v>
      </c>
      <c r="M19" s="136">
        <v>373238</v>
      </c>
    </row>
    <row r="20" spans="1:13" ht="31.5" customHeight="1">
      <c r="A20" s="114" t="s">
        <v>521</v>
      </c>
      <c r="B20" s="463" t="s">
        <v>527</v>
      </c>
      <c r="C20" s="464"/>
      <c r="D20" s="464"/>
      <c r="E20" s="465"/>
      <c r="F20" s="463" t="s">
        <v>528</v>
      </c>
      <c r="G20" s="464"/>
      <c r="H20" s="464"/>
      <c r="I20" s="465"/>
      <c r="J20" s="466" t="s">
        <v>529</v>
      </c>
      <c r="K20" s="467"/>
      <c r="L20" s="467"/>
      <c r="M20" s="467"/>
    </row>
    <row r="21" spans="1:13" ht="42.75" customHeight="1">
      <c r="A21" s="115" t="s">
        <v>234</v>
      </c>
      <c r="B21" s="116" t="s">
        <v>525</v>
      </c>
      <c r="C21" s="117" t="s">
        <v>176</v>
      </c>
      <c r="D21" s="116" t="s">
        <v>526</v>
      </c>
      <c r="E21" s="117" t="s">
        <v>177</v>
      </c>
      <c r="F21" s="116" t="s">
        <v>525</v>
      </c>
      <c r="G21" s="117" t="s">
        <v>176</v>
      </c>
      <c r="H21" s="116" t="s">
        <v>526</v>
      </c>
      <c r="I21" s="117" t="s">
        <v>177</v>
      </c>
      <c r="J21" s="116" t="s">
        <v>525</v>
      </c>
      <c r="K21" s="117" t="s">
        <v>176</v>
      </c>
      <c r="L21" s="116" t="s">
        <v>526</v>
      </c>
      <c r="M21" s="285" t="s">
        <v>177</v>
      </c>
    </row>
    <row r="22" spans="1:13" ht="15.75">
      <c r="A22" s="122" t="s">
        <v>226</v>
      </c>
      <c r="B22" s="123">
        <v>41479</v>
      </c>
      <c r="C22" s="123">
        <v>22276</v>
      </c>
      <c r="D22" s="123">
        <v>0</v>
      </c>
      <c r="E22" s="123">
        <v>63755</v>
      </c>
      <c r="F22" s="123">
        <v>606</v>
      </c>
      <c r="G22" s="123">
        <v>245</v>
      </c>
      <c r="H22" s="123">
        <v>0</v>
      </c>
      <c r="I22" s="123">
        <v>851</v>
      </c>
      <c r="J22" s="123">
        <v>0</v>
      </c>
      <c r="K22" s="123">
        <v>0</v>
      </c>
      <c r="L22" s="123">
        <v>0</v>
      </c>
      <c r="M22" s="126">
        <v>0</v>
      </c>
    </row>
    <row r="23" spans="1:13" ht="15.75">
      <c r="A23" s="127" t="s">
        <v>225</v>
      </c>
      <c r="B23" s="128">
        <v>38333</v>
      </c>
      <c r="C23" s="128">
        <v>23385</v>
      </c>
      <c r="D23" s="128">
        <v>0</v>
      </c>
      <c r="E23" s="128">
        <v>61718</v>
      </c>
      <c r="F23" s="128">
        <v>1422</v>
      </c>
      <c r="G23" s="128">
        <v>418</v>
      </c>
      <c r="H23" s="128">
        <v>0</v>
      </c>
      <c r="I23" s="128">
        <v>1840</v>
      </c>
      <c r="J23" s="128">
        <v>0</v>
      </c>
      <c r="K23" s="128">
        <v>0</v>
      </c>
      <c r="L23" s="128">
        <v>0</v>
      </c>
      <c r="M23" s="131">
        <v>0</v>
      </c>
    </row>
    <row r="24" spans="1:13" ht="15.75">
      <c r="A24" s="132" t="s">
        <v>224</v>
      </c>
      <c r="B24" s="133">
        <v>79812</v>
      </c>
      <c r="C24" s="133">
        <v>45661</v>
      </c>
      <c r="D24" s="133">
        <v>0</v>
      </c>
      <c r="E24" s="133">
        <v>125473</v>
      </c>
      <c r="F24" s="133">
        <v>2028</v>
      </c>
      <c r="G24" s="133">
        <v>663</v>
      </c>
      <c r="H24" s="133">
        <v>0</v>
      </c>
      <c r="I24" s="133">
        <v>2691</v>
      </c>
      <c r="J24" s="133">
        <v>0</v>
      </c>
      <c r="K24" s="133">
        <v>0</v>
      </c>
      <c r="L24" s="133">
        <v>0</v>
      </c>
      <c r="M24" s="136">
        <v>0</v>
      </c>
    </row>
    <row r="25" spans="1:13" ht="15.75">
      <c r="A25" s="137" t="s">
        <v>249</v>
      </c>
      <c r="B25" s="133">
        <v>1965552</v>
      </c>
      <c r="C25" s="133">
        <v>1105882</v>
      </c>
      <c r="D25" s="133">
        <v>0</v>
      </c>
      <c r="E25" s="133">
        <v>3071434</v>
      </c>
      <c r="F25" s="133">
        <v>126200</v>
      </c>
      <c r="G25" s="133">
        <v>57649</v>
      </c>
      <c r="H25" s="133">
        <v>0</v>
      </c>
      <c r="I25" s="133">
        <v>183849</v>
      </c>
      <c r="J25" s="133">
        <v>1069</v>
      </c>
      <c r="K25" s="133">
        <v>92</v>
      </c>
      <c r="L25" s="133">
        <v>0</v>
      </c>
      <c r="M25" s="136">
        <v>1161</v>
      </c>
    </row>
    <row r="26" spans="1:13" ht="30.75" customHeight="1">
      <c r="A26" s="114" t="s">
        <v>521</v>
      </c>
      <c r="B26" s="463" t="s">
        <v>530</v>
      </c>
      <c r="C26" s="464"/>
      <c r="D26" s="464"/>
      <c r="E26" s="465"/>
      <c r="F26" s="463" t="s">
        <v>531</v>
      </c>
      <c r="G26" s="464"/>
      <c r="H26" s="464"/>
      <c r="I26" s="465"/>
      <c r="J26" s="466" t="s">
        <v>235</v>
      </c>
      <c r="K26" s="467"/>
      <c r="L26" s="467"/>
      <c r="M26" s="467"/>
    </row>
    <row r="27" spans="1:13" ht="42.75" customHeight="1">
      <c r="A27" s="115" t="s">
        <v>234</v>
      </c>
      <c r="B27" s="116" t="s">
        <v>525</v>
      </c>
      <c r="C27" s="117" t="s">
        <v>176</v>
      </c>
      <c r="D27" s="116" t="s">
        <v>526</v>
      </c>
      <c r="E27" s="117" t="s">
        <v>177</v>
      </c>
      <c r="F27" s="116" t="s">
        <v>525</v>
      </c>
      <c r="G27" s="117" t="s">
        <v>176</v>
      </c>
      <c r="H27" s="116" t="s">
        <v>526</v>
      </c>
      <c r="I27" s="117" t="s">
        <v>177</v>
      </c>
      <c r="J27" s="116" t="s">
        <v>525</v>
      </c>
      <c r="K27" s="117" t="s">
        <v>176</v>
      </c>
      <c r="L27" s="116" t="s">
        <v>526</v>
      </c>
      <c r="M27" s="285" t="s">
        <v>177</v>
      </c>
    </row>
    <row r="28" spans="1:13" ht="15.75">
      <c r="A28" s="122" t="s">
        <v>226</v>
      </c>
      <c r="B28" s="123">
        <v>2650</v>
      </c>
      <c r="C28" s="123">
        <v>517</v>
      </c>
      <c r="D28" s="123">
        <v>0</v>
      </c>
      <c r="E28" s="123">
        <v>3167</v>
      </c>
      <c r="F28" s="123">
        <v>298</v>
      </c>
      <c r="G28" s="123">
        <v>11</v>
      </c>
      <c r="H28" s="123">
        <v>0</v>
      </c>
      <c r="I28" s="123">
        <v>309</v>
      </c>
      <c r="J28" s="123">
        <v>216796</v>
      </c>
      <c r="K28" s="123">
        <v>190603</v>
      </c>
      <c r="L28" s="123">
        <v>0</v>
      </c>
      <c r="M28" s="126">
        <v>407399</v>
      </c>
    </row>
    <row r="29" spans="1:13" ht="15.75">
      <c r="A29" s="127" t="s">
        <v>225</v>
      </c>
      <c r="B29" s="128">
        <v>1724</v>
      </c>
      <c r="C29" s="128">
        <v>356</v>
      </c>
      <c r="D29" s="128">
        <v>0</v>
      </c>
      <c r="E29" s="128">
        <v>2080</v>
      </c>
      <c r="F29" s="128">
        <v>300</v>
      </c>
      <c r="G29" s="128">
        <v>11</v>
      </c>
      <c r="H29" s="128">
        <v>0</v>
      </c>
      <c r="I29" s="128">
        <v>311</v>
      </c>
      <c r="J29" s="128">
        <v>192574</v>
      </c>
      <c r="K29" s="128">
        <v>175008</v>
      </c>
      <c r="L29" s="128">
        <v>0</v>
      </c>
      <c r="M29" s="131">
        <v>367582</v>
      </c>
    </row>
    <row r="30" spans="1:13" ht="15.75">
      <c r="A30" s="132" t="s">
        <v>224</v>
      </c>
      <c r="B30" s="133">
        <v>4374</v>
      </c>
      <c r="C30" s="133">
        <v>873</v>
      </c>
      <c r="D30" s="133">
        <v>0</v>
      </c>
      <c r="E30" s="133">
        <v>5247</v>
      </c>
      <c r="F30" s="133">
        <v>598</v>
      </c>
      <c r="G30" s="133">
        <v>22</v>
      </c>
      <c r="H30" s="133">
        <v>0</v>
      </c>
      <c r="I30" s="133">
        <v>620</v>
      </c>
      <c r="J30" s="133">
        <v>409370</v>
      </c>
      <c r="K30" s="133">
        <v>365611</v>
      </c>
      <c r="L30" s="133">
        <v>0</v>
      </c>
      <c r="M30" s="136">
        <v>774981</v>
      </c>
    </row>
    <row r="31" spans="1:13" ht="15.75">
      <c r="A31" s="137" t="s">
        <v>249</v>
      </c>
      <c r="B31" s="133">
        <v>43563</v>
      </c>
      <c r="C31" s="133">
        <v>5687</v>
      </c>
      <c r="D31" s="133">
        <v>0</v>
      </c>
      <c r="E31" s="133">
        <v>49250</v>
      </c>
      <c r="F31" s="133">
        <v>9606</v>
      </c>
      <c r="G31" s="133">
        <v>4241</v>
      </c>
      <c r="H31" s="133">
        <v>0</v>
      </c>
      <c r="I31" s="133">
        <v>13847</v>
      </c>
      <c r="J31" s="133">
        <v>10087352</v>
      </c>
      <c r="K31" s="133">
        <v>8756361</v>
      </c>
      <c r="L31" s="133">
        <v>16</v>
      </c>
      <c r="M31" s="136">
        <v>18843729</v>
      </c>
    </row>
    <row r="32" spans="1:13">
      <c r="A32" s="212"/>
      <c r="B32" s="213"/>
      <c r="C32" s="213"/>
      <c r="D32" s="213"/>
      <c r="E32" s="213"/>
      <c r="F32" s="213"/>
      <c r="G32" s="213"/>
      <c r="H32" s="213"/>
      <c r="I32" s="213"/>
      <c r="J32" s="213"/>
      <c r="K32" s="213"/>
      <c r="L32" s="213"/>
      <c r="M32" s="213"/>
    </row>
    <row r="33" spans="1:13">
      <c r="A33" s="212"/>
      <c r="B33" s="213"/>
      <c r="C33" s="213"/>
      <c r="D33" s="213"/>
      <c r="E33" s="213"/>
      <c r="F33" s="213"/>
      <c r="G33" s="213"/>
      <c r="H33" s="213"/>
      <c r="I33" s="213"/>
      <c r="J33" s="213"/>
      <c r="K33" s="213"/>
      <c r="L33" s="213"/>
      <c r="M33" s="213"/>
    </row>
    <row r="34" spans="1:13">
      <c r="A34" s="212"/>
      <c r="B34" s="213"/>
      <c r="C34" s="213"/>
      <c r="D34" s="213"/>
      <c r="E34" s="213"/>
      <c r="F34" s="213"/>
      <c r="G34" s="213"/>
      <c r="H34" s="213"/>
      <c r="I34" s="213"/>
      <c r="J34" s="213"/>
      <c r="K34" s="213"/>
      <c r="L34" s="213"/>
      <c r="M34" s="213"/>
    </row>
    <row r="35" spans="1:13">
      <c r="A35" s="212"/>
      <c r="B35" s="213"/>
      <c r="C35" s="213"/>
      <c r="D35" s="213"/>
      <c r="E35" s="213"/>
      <c r="F35" s="213"/>
      <c r="G35" s="213"/>
      <c r="H35" s="213"/>
      <c r="I35" s="213"/>
      <c r="J35" s="213"/>
      <c r="K35" s="213"/>
      <c r="L35" s="213"/>
      <c r="M35" s="213"/>
    </row>
    <row r="36" spans="1:13" ht="15.75">
      <c r="A36" s="10" t="s">
        <v>250</v>
      </c>
      <c r="B36" s="121"/>
      <c r="C36" s="121"/>
      <c r="D36" s="121"/>
      <c r="E36" s="121"/>
      <c r="F36" s="121"/>
      <c r="G36" s="121"/>
      <c r="H36" s="121"/>
      <c r="I36" s="121"/>
      <c r="J36" s="121"/>
    </row>
    <row r="37" spans="1:13" ht="15.75">
      <c r="A37" s="10" t="s">
        <v>49</v>
      </c>
      <c r="B37" s="121"/>
      <c r="C37" s="121"/>
      <c r="D37" s="121"/>
      <c r="E37" s="121"/>
      <c r="F37" s="121"/>
      <c r="G37" s="121"/>
      <c r="H37" s="121"/>
      <c r="I37" s="121"/>
      <c r="J37" s="121"/>
    </row>
    <row r="38" spans="1:13">
      <c r="A38" s="99"/>
      <c r="B38" s="99"/>
      <c r="C38" s="99"/>
      <c r="D38" s="99"/>
      <c r="E38" s="99"/>
      <c r="F38" s="99"/>
      <c r="G38" s="99"/>
      <c r="H38" s="99"/>
      <c r="I38" s="99"/>
      <c r="J38" s="99"/>
    </row>
    <row r="39" spans="1:13">
      <c r="A39" s="99"/>
      <c r="B39" s="99"/>
      <c r="C39" s="99"/>
      <c r="D39" s="99"/>
      <c r="E39" s="99"/>
      <c r="F39" s="99"/>
      <c r="G39" s="99"/>
      <c r="H39" s="99"/>
      <c r="I39" s="99"/>
      <c r="J39" s="99"/>
      <c r="M39" s="211"/>
    </row>
    <row r="40" spans="1:13">
      <c r="A40" s="99"/>
      <c r="B40" s="99"/>
      <c r="C40" s="99"/>
      <c r="D40" s="99"/>
      <c r="E40" s="99"/>
      <c r="F40" s="99"/>
      <c r="G40" s="99"/>
      <c r="H40" s="99"/>
      <c r="I40" s="99"/>
      <c r="J40" s="99"/>
    </row>
    <row r="41" spans="1:13">
      <c r="A41" s="99"/>
      <c r="B41" s="99"/>
      <c r="C41" s="99"/>
      <c r="D41" s="99"/>
      <c r="E41" s="99"/>
      <c r="F41" s="99"/>
      <c r="G41" s="99"/>
      <c r="H41" s="99"/>
      <c r="I41" s="99"/>
      <c r="J41" s="99"/>
    </row>
    <row r="42" spans="1:13">
      <c r="A42" s="99"/>
      <c r="B42" s="99"/>
      <c r="C42" s="99"/>
      <c r="D42" s="99"/>
      <c r="E42" s="99"/>
      <c r="F42" s="99"/>
      <c r="G42" s="99"/>
      <c r="H42" s="99"/>
      <c r="I42" s="99"/>
      <c r="J42" s="99"/>
    </row>
    <row r="43" spans="1:13">
      <c r="A43" s="99"/>
      <c r="B43" s="99"/>
      <c r="C43" s="99"/>
      <c r="D43" s="99"/>
      <c r="E43" s="99"/>
      <c r="F43" s="99"/>
      <c r="G43" s="99"/>
      <c r="H43" s="99"/>
      <c r="I43" s="99"/>
      <c r="J43" s="99"/>
    </row>
    <row r="44" spans="1:13">
      <c r="A44" s="99"/>
      <c r="B44" s="99"/>
      <c r="C44" s="99"/>
      <c r="D44" s="99"/>
      <c r="E44" s="99"/>
      <c r="F44" s="99"/>
      <c r="G44" s="99"/>
      <c r="H44" s="99"/>
      <c r="I44" s="99"/>
      <c r="J44" s="99"/>
    </row>
    <row r="45" spans="1:13">
      <c r="A45" s="99"/>
      <c r="B45" s="99"/>
      <c r="C45" s="99"/>
      <c r="D45" s="99"/>
      <c r="E45" s="99"/>
      <c r="F45" s="99"/>
      <c r="G45" s="99"/>
      <c r="H45" s="99"/>
      <c r="I45" s="99"/>
      <c r="J45" s="99"/>
    </row>
    <row r="46" spans="1:13">
      <c r="A46" s="99"/>
      <c r="B46" s="99"/>
      <c r="C46" s="99"/>
      <c r="D46" s="99"/>
      <c r="E46" s="99"/>
      <c r="F46" s="99"/>
      <c r="G46" s="99"/>
      <c r="H46" s="99"/>
      <c r="I46" s="99"/>
      <c r="J46" s="99"/>
    </row>
    <row r="47" spans="1:13">
      <c r="A47" s="99"/>
      <c r="B47" s="99"/>
      <c r="C47" s="99"/>
      <c r="D47" s="99"/>
      <c r="E47" s="99"/>
      <c r="F47" s="99"/>
      <c r="G47" s="99"/>
      <c r="H47" s="99"/>
      <c r="I47" s="99"/>
      <c r="J47" s="99"/>
    </row>
    <row r="48" spans="1:13">
      <c r="A48" s="99"/>
      <c r="B48" s="99"/>
      <c r="C48" s="99"/>
      <c r="D48" s="99"/>
      <c r="E48" s="99"/>
      <c r="F48" s="99"/>
      <c r="G48" s="99"/>
      <c r="H48" s="99"/>
      <c r="I48" s="99"/>
      <c r="J48" s="99"/>
    </row>
    <row r="49" spans="6:8">
      <c r="H49" s="98"/>
    </row>
    <row r="50" spans="6:8">
      <c r="H50" s="98"/>
    </row>
    <row r="51" spans="6:8">
      <c r="H51" s="98"/>
    </row>
    <row r="52" spans="6:8">
      <c r="H52" s="98"/>
    </row>
    <row r="53" spans="6:8">
      <c r="H53" s="98"/>
    </row>
    <row r="54" spans="6:8">
      <c r="F54" s="98"/>
      <c r="G54" s="98"/>
      <c r="H54" s="98"/>
    </row>
    <row r="55" spans="6:8">
      <c r="F55" s="98"/>
      <c r="G55" s="98"/>
    </row>
    <row r="56" spans="6:8">
      <c r="F56" s="98"/>
      <c r="G56" s="98"/>
    </row>
    <row r="57" spans="6:8">
      <c r="F57" s="98"/>
      <c r="G57" s="98"/>
    </row>
    <row r="58" spans="6:8">
      <c r="F58" s="98"/>
      <c r="G58" s="98"/>
      <c r="H58" s="98"/>
    </row>
    <row r="59" spans="6:8">
      <c r="F59" s="98"/>
      <c r="G59" s="98"/>
    </row>
    <row r="60" spans="6:8">
      <c r="F60" s="98"/>
      <c r="G60" s="98"/>
      <c r="H60" s="98"/>
    </row>
    <row r="61" spans="6:8">
      <c r="F61" s="98"/>
      <c r="G61" s="98"/>
      <c r="H61" s="98"/>
    </row>
    <row r="62" spans="6:8">
      <c r="F62" s="98"/>
      <c r="G62" s="98"/>
      <c r="H62" s="98"/>
    </row>
    <row r="63" spans="6:8">
      <c r="F63" s="98"/>
      <c r="G63" s="98"/>
    </row>
    <row r="64" spans="6:8">
      <c r="H64" s="98"/>
    </row>
    <row r="65" spans="6:8">
      <c r="H65" s="98"/>
    </row>
    <row r="66" spans="6:8">
      <c r="H66" s="98"/>
    </row>
    <row r="67" spans="6:8">
      <c r="F67" s="98"/>
      <c r="G67" s="98"/>
      <c r="H67" s="98"/>
    </row>
    <row r="68" spans="6:8">
      <c r="F68" s="98"/>
      <c r="G68" s="98"/>
      <c r="H68" s="98"/>
    </row>
    <row r="69" spans="6:8">
      <c r="F69" s="98"/>
      <c r="G69" s="98"/>
      <c r="H69" s="98"/>
    </row>
    <row r="70" spans="6:8">
      <c r="F70" s="98"/>
      <c r="G70" s="98"/>
      <c r="H70" s="98"/>
    </row>
    <row r="71" spans="6:8">
      <c r="H71" s="98"/>
    </row>
    <row r="72" spans="6:8">
      <c r="G72" s="98"/>
    </row>
    <row r="73" spans="6:8">
      <c r="F73" s="98"/>
      <c r="G73" s="98"/>
      <c r="H73" s="98"/>
    </row>
    <row r="74" spans="6:8">
      <c r="F74" s="98"/>
      <c r="G74" s="98"/>
      <c r="H74" s="98"/>
    </row>
    <row r="75" spans="6:8">
      <c r="F75" s="98"/>
      <c r="G75" s="98"/>
    </row>
    <row r="76" spans="6:8">
      <c r="F76" s="98"/>
      <c r="G76" s="98"/>
    </row>
    <row r="77" spans="6:8">
      <c r="F77" s="98"/>
      <c r="G77" s="98"/>
      <c r="H77" s="98"/>
    </row>
    <row r="78" spans="6:8">
      <c r="F78" s="98"/>
      <c r="G78" s="98"/>
      <c r="H78" s="98"/>
    </row>
    <row r="79" spans="6:8">
      <c r="F79" s="98"/>
      <c r="G79" s="98"/>
      <c r="H79" s="98"/>
    </row>
    <row r="80" spans="6:8">
      <c r="F80" s="98"/>
      <c r="G80" s="98"/>
      <c r="H80" s="98"/>
    </row>
    <row r="81" spans="5:8">
      <c r="F81" s="98"/>
      <c r="G81" s="98"/>
      <c r="H81" s="98"/>
    </row>
    <row r="82" spans="5:8">
      <c r="F82" s="98"/>
      <c r="G82" s="98"/>
    </row>
    <row r="83" spans="5:8">
      <c r="E83" s="98"/>
      <c r="H83" s="98"/>
    </row>
    <row r="84" spans="5:8">
      <c r="E84" s="98"/>
      <c r="G84" s="98"/>
      <c r="H84" s="98"/>
    </row>
  </sheetData>
  <sheetProtection algorithmName="SHA-512" hashValue="IOWhv+I06OaYYGLkIeDuEfDfboQYQY/QJDqjOEjVDnjVePFxxV4aJZR8Yr/qZ8RRSTWlwZH4EenwOCf/cfESGQ==" saltValue="wunJUKIRn36aMgD7bjetxA==" spinCount="100000" sheet="1" objects="1" scenarios="1"/>
  <mergeCells count="16">
    <mergeCell ref="A13:M13"/>
    <mergeCell ref="B14:E14"/>
    <mergeCell ref="F14:I14"/>
    <mergeCell ref="J14:M14"/>
    <mergeCell ref="A1:J1"/>
    <mergeCell ref="B2:D2"/>
    <mergeCell ref="E2:F2"/>
    <mergeCell ref="G2:H2"/>
    <mergeCell ref="I2:I3"/>
    <mergeCell ref="J2:J3"/>
    <mergeCell ref="B26:E26"/>
    <mergeCell ref="F26:I26"/>
    <mergeCell ref="J26:M26"/>
    <mergeCell ref="B20:E20"/>
    <mergeCell ref="F20:I20"/>
    <mergeCell ref="J20:M20"/>
  </mergeCells>
  <printOptions horizontalCentered="1" verticalCentered="1"/>
  <pageMargins left="0" right="0" top="0" bottom="0" header="0" footer="0"/>
  <pageSetup paperSize="9" scale="78"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showGridLines="0" zoomScale="80" zoomScaleNormal="80" workbookViewId="0">
      <selection activeCell="D38" sqref="D38"/>
    </sheetView>
  </sheetViews>
  <sheetFormatPr baseColWidth="10" defaultColWidth="9.140625" defaultRowHeight="12.75"/>
  <cols>
    <col min="1" max="1" width="39" style="288" customWidth="1"/>
    <col min="2" max="4" width="27" style="288" customWidth="1"/>
    <col min="5" max="5" width="24.140625" style="288" customWidth="1"/>
    <col min="6" max="16384" width="9.140625" style="288"/>
  </cols>
  <sheetData>
    <row r="1" spans="1:4" ht="34.5" customHeight="1">
      <c r="A1" s="475" t="s">
        <v>659</v>
      </c>
      <c r="B1" s="475"/>
      <c r="C1" s="475"/>
      <c r="D1" s="475"/>
    </row>
    <row r="2" spans="1:4">
      <c r="A2" s="476" t="s">
        <v>248</v>
      </c>
      <c r="B2" s="477"/>
      <c r="C2" s="477"/>
    </row>
    <row r="3" spans="1:4" ht="30.75" customHeight="1" thickBot="1">
      <c r="A3" s="363" t="s">
        <v>658</v>
      </c>
      <c r="B3" s="470" t="s">
        <v>657</v>
      </c>
      <c r="C3" s="470"/>
      <c r="D3" s="470"/>
    </row>
    <row r="4" spans="1:4" ht="30" customHeight="1">
      <c r="A4" s="103" t="s">
        <v>44</v>
      </c>
      <c r="B4" s="253" t="s">
        <v>247</v>
      </c>
      <c r="C4" s="254" t="s">
        <v>246</v>
      </c>
      <c r="D4" s="254" t="s">
        <v>245</v>
      </c>
    </row>
    <row r="5" spans="1:4" ht="15" thickBot="1">
      <c r="A5" s="101" t="s">
        <v>1</v>
      </c>
      <c r="B5" s="311">
        <v>17499</v>
      </c>
      <c r="C5" s="312">
        <v>13282</v>
      </c>
      <c r="D5" s="312">
        <v>4217</v>
      </c>
    </row>
    <row r="6" spans="1:4" ht="15" thickBot="1">
      <c r="A6" s="102" t="s">
        <v>2</v>
      </c>
      <c r="B6" s="313">
        <v>1984</v>
      </c>
      <c r="C6" s="314">
        <v>1666</v>
      </c>
      <c r="D6" s="314">
        <v>318</v>
      </c>
    </row>
    <row r="7" spans="1:4" ht="15" thickBot="1">
      <c r="A7" s="102" t="s">
        <v>3</v>
      </c>
      <c r="B7" s="313">
        <v>2873</v>
      </c>
      <c r="C7" s="314">
        <v>2397</v>
      </c>
      <c r="D7" s="314">
        <v>476</v>
      </c>
    </row>
    <row r="8" spans="1:4" ht="15" thickBot="1">
      <c r="A8" s="102" t="s">
        <v>4</v>
      </c>
      <c r="B8" s="313">
        <v>28774</v>
      </c>
      <c r="C8" s="314">
        <v>23118</v>
      </c>
      <c r="D8" s="314">
        <v>5656</v>
      </c>
    </row>
    <row r="9" spans="1:4" ht="15" thickBot="1">
      <c r="A9" s="102" t="s">
        <v>5</v>
      </c>
      <c r="B9" s="313">
        <v>1592</v>
      </c>
      <c r="C9" s="314">
        <v>1297</v>
      </c>
      <c r="D9" s="314">
        <v>295</v>
      </c>
    </row>
    <row r="10" spans="1:4" ht="15" thickBot="1">
      <c r="A10" s="102" t="s">
        <v>6</v>
      </c>
      <c r="B10" s="313">
        <v>10351</v>
      </c>
      <c r="C10" s="314">
        <v>8568</v>
      </c>
      <c r="D10" s="314">
        <v>1783</v>
      </c>
    </row>
    <row r="11" spans="1:4" ht="15" thickBot="1">
      <c r="A11" s="102" t="s">
        <v>7</v>
      </c>
      <c r="B11" s="313">
        <v>949</v>
      </c>
      <c r="C11" s="315">
        <v>792</v>
      </c>
      <c r="D11" s="315">
        <v>157</v>
      </c>
    </row>
    <row r="12" spans="1:4" ht="15" thickBot="1">
      <c r="A12" s="102" t="s">
        <v>8</v>
      </c>
      <c r="B12" s="313">
        <v>1504</v>
      </c>
      <c r="C12" s="314">
        <v>1234</v>
      </c>
      <c r="D12" s="314">
        <v>270</v>
      </c>
    </row>
    <row r="13" spans="1:4" ht="15" thickBot="1">
      <c r="A13" s="102" t="s">
        <v>9</v>
      </c>
      <c r="B13" s="313">
        <v>18530</v>
      </c>
      <c r="C13" s="314">
        <v>15640</v>
      </c>
      <c r="D13" s="314">
        <v>2890</v>
      </c>
    </row>
    <row r="14" spans="1:4" ht="15" thickBot="1">
      <c r="A14" s="102" t="s">
        <v>10</v>
      </c>
      <c r="B14" s="313">
        <v>1881</v>
      </c>
      <c r="C14" s="314">
        <v>1562</v>
      </c>
      <c r="D14" s="314">
        <v>319</v>
      </c>
    </row>
    <row r="15" spans="1:4" ht="15" thickBot="1">
      <c r="A15" s="102" t="s">
        <v>11</v>
      </c>
      <c r="B15" s="313">
        <v>7786</v>
      </c>
      <c r="C15" s="314">
        <v>6582</v>
      </c>
      <c r="D15" s="314">
        <v>1204</v>
      </c>
    </row>
    <row r="16" spans="1:4" ht="15" thickBot="1">
      <c r="A16" s="102" t="s">
        <v>12</v>
      </c>
      <c r="B16" s="313">
        <v>7285</v>
      </c>
      <c r="C16" s="314">
        <v>6244</v>
      </c>
      <c r="D16" s="314">
        <v>1041</v>
      </c>
    </row>
    <row r="17" spans="1:4" ht="15" thickBot="1">
      <c r="A17" s="102" t="s">
        <v>13</v>
      </c>
      <c r="B17" s="313">
        <v>7319</v>
      </c>
      <c r="C17" s="314">
        <v>5893</v>
      </c>
      <c r="D17" s="314">
        <v>1426</v>
      </c>
    </row>
    <row r="18" spans="1:4" ht="15" thickBot="1">
      <c r="A18" s="102" t="s">
        <v>14</v>
      </c>
      <c r="B18" s="313">
        <v>55802</v>
      </c>
      <c r="C18" s="314">
        <v>47446</v>
      </c>
      <c r="D18" s="314">
        <v>8356</v>
      </c>
    </row>
    <row r="19" spans="1:4" ht="15" thickBot="1">
      <c r="A19" s="102" t="s">
        <v>15</v>
      </c>
      <c r="B19" s="313">
        <v>3257</v>
      </c>
      <c r="C19" s="314">
        <v>2741</v>
      </c>
      <c r="D19" s="314">
        <v>516</v>
      </c>
    </row>
    <row r="20" spans="1:4" ht="15" thickBot="1">
      <c r="A20" s="102" t="s">
        <v>16</v>
      </c>
      <c r="B20" s="313">
        <v>14484</v>
      </c>
      <c r="C20" s="314">
        <v>11927</v>
      </c>
      <c r="D20" s="314">
        <v>2557</v>
      </c>
    </row>
    <row r="21" spans="1:4" ht="15" thickBot="1">
      <c r="A21" s="102" t="s">
        <v>17</v>
      </c>
      <c r="B21" s="313">
        <v>8796</v>
      </c>
      <c r="C21" s="314">
        <v>6715</v>
      </c>
      <c r="D21" s="312">
        <v>2081</v>
      </c>
    </row>
    <row r="22" spans="1:4" ht="15" thickBot="1">
      <c r="A22" s="102" t="s">
        <v>18</v>
      </c>
      <c r="B22" s="313">
        <v>12827</v>
      </c>
      <c r="C22" s="314">
        <v>10664</v>
      </c>
      <c r="D22" s="314">
        <v>2163</v>
      </c>
    </row>
    <row r="23" spans="1:4" ht="15" thickBot="1">
      <c r="A23" s="102" t="s">
        <v>19</v>
      </c>
      <c r="B23" s="313">
        <v>6776</v>
      </c>
      <c r="C23" s="314">
        <v>5334</v>
      </c>
      <c r="D23" s="314">
        <v>1442</v>
      </c>
    </row>
    <row r="24" spans="1:4" ht="15" thickBot="1">
      <c r="A24" s="102" t="s">
        <v>20</v>
      </c>
      <c r="B24" s="313">
        <v>1686</v>
      </c>
      <c r="C24" s="314">
        <v>1420</v>
      </c>
      <c r="D24" s="314">
        <v>266</v>
      </c>
    </row>
    <row r="25" spans="1:4" ht="15" thickBot="1">
      <c r="A25" s="102" t="s">
        <v>21</v>
      </c>
      <c r="B25" s="313">
        <v>7823</v>
      </c>
      <c r="C25" s="314">
        <v>6103</v>
      </c>
      <c r="D25" s="314">
        <v>1720</v>
      </c>
    </row>
    <row r="26" spans="1:4" ht="15" thickBot="1">
      <c r="A26" s="102" t="s">
        <v>22</v>
      </c>
      <c r="B26" s="313">
        <v>69462</v>
      </c>
      <c r="C26" s="314">
        <v>58401</v>
      </c>
      <c r="D26" s="314">
        <v>11061</v>
      </c>
    </row>
    <row r="27" spans="1:4" ht="15" thickBot="1">
      <c r="A27" s="102" t="s">
        <v>23</v>
      </c>
      <c r="B27" s="313">
        <v>5295</v>
      </c>
      <c r="C27" s="314">
        <v>4169</v>
      </c>
      <c r="D27" s="315">
        <v>1126</v>
      </c>
    </row>
    <row r="28" spans="1:4" ht="15" thickBot="1">
      <c r="A28" s="102" t="s">
        <v>24</v>
      </c>
      <c r="B28" s="313">
        <v>3444</v>
      </c>
      <c r="C28" s="314">
        <v>2667</v>
      </c>
      <c r="D28" s="314">
        <v>777</v>
      </c>
    </row>
    <row r="29" spans="1:4" ht="15" thickBot="1">
      <c r="A29" s="102" t="s">
        <v>25</v>
      </c>
      <c r="B29" s="313">
        <v>3233</v>
      </c>
      <c r="C29" s="314">
        <v>2648</v>
      </c>
      <c r="D29" s="314">
        <v>585</v>
      </c>
    </row>
    <row r="30" spans="1:4" ht="15" thickBot="1">
      <c r="A30" s="102" t="s">
        <v>26</v>
      </c>
      <c r="B30" s="313">
        <v>1525</v>
      </c>
      <c r="C30" s="314">
        <v>1271</v>
      </c>
      <c r="D30" s="314">
        <v>254</v>
      </c>
    </row>
    <row r="31" spans="1:4" ht="15" thickBot="1">
      <c r="A31" s="102" t="s">
        <v>27</v>
      </c>
      <c r="B31" s="313">
        <v>8361</v>
      </c>
      <c r="C31" s="314">
        <v>6926</v>
      </c>
      <c r="D31" s="314">
        <v>1435</v>
      </c>
    </row>
    <row r="32" spans="1:4" ht="15" thickBot="1">
      <c r="A32" s="102" t="s">
        <v>28</v>
      </c>
      <c r="B32" s="316">
        <v>922</v>
      </c>
      <c r="C32" s="315">
        <v>799</v>
      </c>
      <c r="D32" s="314">
        <v>123</v>
      </c>
    </row>
    <row r="33" spans="1:4" ht="15" thickBot="1">
      <c r="A33" s="102" t="s">
        <v>29</v>
      </c>
      <c r="B33" s="313">
        <v>4321</v>
      </c>
      <c r="C33" s="314">
        <v>3517</v>
      </c>
      <c r="D33" s="314">
        <v>804</v>
      </c>
    </row>
    <row r="34" spans="1:4" ht="15" thickBot="1">
      <c r="A34" s="102" t="s">
        <v>30</v>
      </c>
      <c r="B34" s="313">
        <v>3085</v>
      </c>
      <c r="C34" s="314">
        <v>2615</v>
      </c>
      <c r="D34" s="314">
        <v>470</v>
      </c>
    </row>
    <row r="35" spans="1:4" ht="15" thickBot="1">
      <c r="A35" s="102" t="s">
        <v>31</v>
      </c>
      <c r="B35" s="316">
        <v>610</v>
      </c>
      <c r="C35" s="315">
        <v>479</v>
      </c>
      <c r="D35" s="314">
        <v>131</v>
      </c>
    </row>
    <row r="36" spans="1:4" ht="14.25">
      <c r="A36" s="103" t="s">
        <v>251</v>
      </c>
      <c r="B36" s="317">
        <v>320036</v>
      </c>
      <c r="C36" s="318">
        <v>264117</v>
      </c>
      <c r="D36" s="318">
        <v>55919</v>
      </c>
    </row>
    <row r="38" spans="1:4">
      <c r="A38" s="478" t="s">
        <v>664</v>
      </c>
      <c r="B38" s="478"/>
      <c r="C38" s="478"/>
      <c r="D38" s="326"/>
    </row>
    <row r="39" spans="1:4">
      <c r="A39" s="478"/>
      <c r="B39" s="478"/>
      <c r="C39" s="478"/>
    </row>
    <row r="40" spans="1:4">
      <c r="A40" s="478"/>
      <c r="B40" s="478"/>
      <c r="C40" s="478"/>
    </row>
    <row r="41" spans="1:4">
      <c r="A41" s="478"/>
      <c r="B41" s="478"/>
      <c r="C41" s="478"/>
    </row>
    <row r="42" spans="1:4">
      <c r="A42" s="478"/>
      <c r="B42" s="478"/>
      <c r="C42" s="478"/>
    </row>
    <row r="43" spans="1:4">
      <c r="A43" s="478"/>
      <c r="B43" s="478"/>
      <c r="C43" s="478"/>
    </row>
    <row r="44" spans="1:4">
      <c r="A44" s="478"/>
      <c r="B44" s="478"/>
      <c r="C44" s="478"/>
    </row>
    <row r="45" spans="1:4">
      <c r="A45" s="478"/>
      <c r="B45" s="478"/>
      <c r="C45" s="478"/>
    </row>
    <row r="46" spans="1:4">
      <c r="A46" s="478"/>
      <c r="B46" s="478"/>
      <c r="C46" s="478"/>
    </row>
    <row r="47" spans="1:4">
      <c r="A47" s="478"/>
      <c r="B47" s="478"/>
      <c r="C47" s="478"/>
    </row>
    <row r="48" spans="1:4">
      <c r="A48" s="478"/>
      <c r="B48" s="478"/>
      <c r="C48" s="478"/>
    </row>
    <row r="49" spans="1:5">
      <c r="A49" s="478"/>
      <c r="B49" s="478"/>
      <c r="C49" s="478"/>
    </row>
    <row r="52" spans="1:5" ht="15">
      <c r="A52" s="480" t="s">
        <v>663</v>
      </c>
      <c r="B52" s="480"/>
      <c r="C52" s="480"/>
      <c r="D52" s="480"/>
      <c r="E52" s="480"/>
    </row>
    <row r="53" spans="1:5">
      <c r="A53" s="476" t="s">
        <v>248</v>
      </c>
      <c r="B53" s="477"/>
    </row>
    <row r="54" spans="1:5" s="319" customFormat="1" ht="47.25" customHeight="1">
      <c r="A54" s="363" t="s">
        <v>665</v>
      </c>
      <c r="B54" s="289"/>
      <c r="C54" s="289" t="s">
        <v>661</v>
      </c>
      <c r="D54" s="289" t="s">
        <v>662</v>
      </c>
      <c r="E54" s="289" t="s">
        <v>660</v>
      </c>
    </row>
    <row r="55" spans="1:5" ht="15">
      <c r="A55" s="470" t="s">
        <v>562</v>
      </c>
      <c r="B55" s="470"/>
    </row>
    <row r="56" spans="1:5" ht="29.25" customHeight="1">
      <c r="A56" s="471" t="s">
        <v>563</v>
      </c>
      <c r="B56" s="471"/>
      <c r="C56" s="320">
        <v>10080</v>
      </c>
      <c r="D56" s="320">
        <v>9938</v>
      </c>
      <c r="E56" s="321">
        <f t="shared" ref="E56:E77" si="0">((D56-C56)/C56)*100</f>
        <v>-1.4087301587301588</v>
      </c>
    </row>
    <row r="57" spans="1:5" ht="15" customHeight="1">
      <c r="A57" s="471" t="s">
        <v>564</v>
      </c>
      <c r="B57" s="471"/>
      <c r="C57" s="322">
        <v>78</v>
      </c>
      <c r="D57" s="322">
        <v>76</v>
      </c>
      <c r="E57" s="323">
        <f t="shared" si="0"/>
        <v>-2.5641025641025639</v>
      </c>
    </row>
    <row r="58" spans="1:5" ht="15" customHeight="1">
      <c r="A58" s="471" t="s">
        <v>565</v>
      </c>
      <c r="B58" s="471"/>
      <c r="C58" s="322">
        <v>11996</v>
      </c>
      <c r="D58" s="322">
        <v>12078</v>
      </c>
      <c r="E58" s="323">
        <f t="shared" si="0"/>
        <v>0.68356118706235414</v>
      </c>
    </row>
    <row r="59" spans="1:5" ht="29.25" customHeight="1">
      <c r="A59" s="471" t="s">
        <v>566</v>
      </c>
      <c r="B59" s="471"/>
      <c r="C59" s="322">
        <v>498</v>
      </c>
      <c r="D59" s="322">
        <v>499</v>
      </c>
      <c r="E59" s="323">
        <f t="shared" si="0"/>
        <v>0.20080321285140559</v>
      </c>
    </row>
    <row r="60" spans="1:5" ht="43.5" customHeight="1">
      <c r="A60" s="471" t="s">
        <v>567</v>
      </c>
      <c r="B60" s="471"/>
      <c r="C60" s="322">
        <v>3731</v>
      </c>
      <c r="D60" s="322">
        <v>3763</v>
      </c>
      <c r="E60" s="323">
        <f t="shared" si="0"/>
        <v>0.85767890645939426</v>
      </c>
    </row>
    <row r="61" spans="1:5" ht="15" customHeight="1">
      <c r="A61" s="471" t="s">
        <v>568</v>
      </c>
      <c r="B61" s="471"/>
      <c r="C61" s="322">
        <v>22302</v>
      </c>
      <c r="D61" s="322">
        <v>22095</v>
      </c>
      <c r="E61" s="323">
        <f t="shared" si="0"/>
        <v>-0.92816787732041961</v>
      </c>
    </row>
    <row r="62" spans="1:5" ht="43.5" customHeight="1">
      <c r="A62" s="471" t="s">
        <v>569</v>
      </c>
      <c r="B62" s="471"/>
      <c r="C62" s="322">
        <v>64647</v>
      </c>
      <c r="D62" s="322">
        <v>64699</v>
      </c>
      <c r="E62" s="323">
        <f t="shared" si="0"/>
        <v>8.0436833882469402E-2</v>
      </c>
    </row>
    <row r="63" spans="1:5" ht="15" customHeight="1">
      <c r="A63" s="471" t="s">
        <v>570</v>
      </c>
      <c r="B63" s="471"/>
      <c r="C63" s="322">
        <v>17598</v>
      </c>
      <c r="D63" s="322">
        <v>17570</v>
      </c>
      <c r="E63" s="323">
        <f t="shared" si="0"/>
        <v>-0.15910898965791567</v>
      </c>
    </row>
    <row r="64" spans="1:5" ht="15" customHeight="1">
      <c r="A64" s="471" t="s">
        <v>571</v>
      </c>
      <c r="B64" s="471"/>
      <c r="C64" s="322">
        <v>54288</v>
      </c>
      <c r="D64" s="322">
        <v>53865</v>
      </c>
      <c r="E64" s="323">
        <f t="shared" si="0"/>
        <v>-0.77917771883289122</v>
      </c>
    </row>
    <row r="65" spans="1:5" ht="15" customHeight="1">
      <c r="A65" s="471" t="s">
        <v>572</v>
      </c>
      <c r="B65" s="471"/>
      <c r="C65" s="322">
        <v>5192</v>
      </c>
      <c r="D65" s="322">
        <v>5257</v>
      </c>
      <c r="E65" s="323">
        <f t="shared" si="0"/>
        <v>1.2519260400616332</v>
      </c>
    </row>
    <row r="66" spans="1:5" ht="29.25" customHeight="1">
      <c r="A66" s="471" t="s">
        <v>573</v>
      </c>
      <c r="B66" s="471"/>
      <c r="C66" s="322">
        <v>4496</v>
      </c>
      <c r="D66" s="322">
        <v>4497</v>
      </c>
      <c r="E66" s="323">
        <f t="shared" si="0"/>
        <v>2.2241992882562275E-2</v>
      </c>
    </row>
    <row r="67" spans="1:5" ht="15" customHeight="1">
      <c r="A67" s="471" t="s">
        <v>574</v>
      </c>
      <c r="B67" s="471"/>
      <c r="C67" s="322">
        <v>3796</v>
      </c>
      <c r="D67" s="322">
        <v>3815</v>
      </c>
      <c r="E67" s="323">
        <f t="shared" si="0"/>
        <v>0.50052687038988408</v>
      </c>
    </row>
    <row r="68" spans="1:5" ht="29.25" customHeight="1">
      <c r="A68" s="471" t="s">
        <v>575</v>
      </c>
      <c r="B68" s="471"/>
      <c r="C68" s="322">
        <v>14039</v>
      </c>
      <c r="D68" s="322">
        <v>14338</v>
      </c>
      <c r="E68" s="323">
        <f t="shared" si="0"/>
        <v>2.1297813234560867</v>
      </c>
    </row>
    <row r="69" spans="1:5" ht="29.25" customHeight="1">
      <c r="A69" s="471" t="s">
        <v>576</v>
      </c>
      <c r="B69" s="471"/>
      <c r="C69" s="322">
        <v>24349</v>
      </c>
      <c r="D69" s="322">
        <v>25220</v>
      </c>
      <c r="E69" s="323">
        <f t="shared" si="0"/>
        <v>3.5771489588894818</v>
      </c>
    </row>
    <row r="70" spans="1:5" ht="29.25" customHeight="1">
      <c r="A70" s="471" t="s">
        <v>577</v>
      </c>
      <c r="B70" s="471"/>
      <c r="C70" s="322">
        <v>19829</v>
      </c>
      <c r="D70" s="322">
        <v>19679</v>
      </c>
      <c r="E70" s="323">
        <f t="shared" si="0"/>
        <v>-0.75646779968732669</v>
      </c>
    </row>
    <row r="71" spans="1:5" ht="15" customHeight="1">
      <c r="A71" s="471" t="s">
        <v>578</v>
      </c>
      <c r="B71" s="471"/>
      <c r="C71" s="322">
        <v>16107</v>
      </c>
      <c r="D71" s="322">
        <v>14007</v>
      </c>
      <c r="E71" s="323">
        <f t="shared" si="0"/>
        <v>-13.03780964797914</v>
      </c>
    </row>
    <row r="72" spans="1:5" ht="29.25" customHeight="1">
      <c r="A72" s="471" t="s">
        <v>579</v>
      </c>
      <c r="B72" s="471"/>
      <c r="C72" s="322">
        <v>33264</v>
      </c>
      <c r="D72" s="322">
        <v>33746</v>
      </c>
      <c r="E72" s="323">
        <f t="shared" si="0"/>
        <v>1.4490139490139491</v>
      </c>
    </row>
    <row r="73" spans="1:5" ht="29.25" customHeight="1">
      <c r="A73" s="471" t="s">
        <v>580</v>
      </c>
      <c r="B73" s="471"/>
      <c r="C73" s="322">
        <v>6525</v>
      </c>
      <c r="D73" s="322">
        <v>6534</v>
      </c>
      <c r="E73" s="323">
        <f t="shared" si="0"/>
        <v>0.13793103448275862</v>
      </c>
    </row>
    <row r="74" spans="1:5" ht="15" customHeight="1">
      <c r="A74" s="471" t="s">
        <v>581</v>
      </c>
      <c r="B74" s="471"/>
      <c r="C74" s="322">
        <v>10995</v>
      </c>
      <c r="D74" s="322">
        <v>11033</v>
      </c>
      <c r="E74" s="323">
        <f t="shared" si="0"/>
        <v>0.3456116416552979</v>
      </c>
    </row>
    <row r="75" spans="1:5" ht="43.5" customHeight="1">
      <c r="A75" s="471" t="s">
        <v>582</v>
      </c>
      <c r="B75" s="471"/>
      <c r="C75" s="322">
        <v>4880</v>
      </c>
      <c r="D75" s="322">
        <v>4895</v>
      </c>
      <c r="E75" s="323">
        <f t="shared" si="0"/>
        <v>0.30737704918032788</v>
      </c>
    </row>
    <row r="76" spans="1:5" ht="29.25" customHeight="1">
      <c r="A76" s="471" t="s">
        <v>583</v>
      </c>
      <c r="B76" s="471"/>
      <c r="C76" s="322">
        <v>29</v>
      </c>
      <c r="D76" s="322">
        <v>29</v>
      </c>
      <c r="E76" s="323">
        <f t="shared" si="0"/>
        <v>0</v>
      </c>
    </row>
    <row r="77" spans="1:5" ht="15" customHeight="1">
      <c r="A77" s="481" t="s">
        <v>584</v>
      </c>
      <c r="B77" s="481"/>
      <c r="C77" s="324">
        <v>328719</v>
      </c>
      <c r="D77" s="324">
        <v>327633</v>
      </c>
      <c r="E77" s="325">
        <f t="shared" si="0"/>
        <v>-0.33037335840033583</v>
      </c>
    </row>
    <row r="78" spans="1:5">
      <c r="A78" s="474" t="s">
        <v>244</v>
      </c>
      <c r="B78" s="473"/>
      <c r="C78" s="473"/>
    </row>
    <row r="79" spans="1:5">
      <c r="A79" s="474" t="s">
        <v>243</v>
      </c>
      <c r="B79" s="473"/>
      <c r="C79" s="473"/>
      <c r="E79" s="326"/>
    </row>
    <row r="80" spans="1:5">
      <c r="A80" s="472" t="s">
        <v>242</v>
      </c>
      <c r="B80" s="473"/>
      <c r="C80" s="473"/>
      <c r="E80" s="326"/>
    </row>
    <row r="81" spans="1:7">
      <c r="A81" s="474" t="s">
        <v>585</v>
      </c>
      <c r="B81" s="473"/>
      <c r="C81" s="473"/>
      <c r="E81" s="326"/>
      <c r="G81" s="364"/>
    </row>
    <row r="82" spans="1:7" ht="30.75" customHeight="1">
      <c r="A82" s="479" t="s">
        <v>586</v>
      </c>
      <c r="B82" s="479"/>
      <c r="C82" s="479"/>
      <c r="E82" s="326"/>
    </row>
    <row r="83" spans="1:7">
      <c r="A83" s="292" t="s">
        <v>548</v>
      </c>
    </row>
    <row r="84" spans="1:7" ht="15">
      <c r="B84" s="300"/>
    </row>
    <row r="85" spans="1:7" ht="15">
      <c r="A85" s="10" t="s">
        <v>241</v>
      </c>
      <c r="B85" s="300"/>
    </row>
    <row r="86" spans="1:7" ht="15">
      <c r="A86" s="10" t="s">
        <v>49</v>
      </c>
      <c r="B86" s="300"/>
    </row>
    <row r="107" spans="5:5">
      <c r="E107" s="327"/>
    </row>
  </sheetData>
  <sheetProtection algorithmName="SHA-512" hashValue="zTNWRQVyqftOC0KpAr3EGTk5hs/FwJqgZmado/yG0Umkhe9H9nSH+DK3Y3gHpeG5UhaT8kh3342eacb+mzOFtQ==" saltValue="ooCT9arQ7ARx4LkB8RLVXg==" spinCount="100000" sheet="1" objects="1" scenarios="1"/>
  <mergeCells count="34">
    <mergeCell ref="A82:C82"/>
    <mergeCell ref="A52:E52"/>
    <mergeCell ref="A73:B73"/>
    <mergeCell ref="A74:B74"/>
    <mergeCell ref="A75:B75"/>
    <mergeCell ref="A76:B76"/>
    <mergeCell ref="A77:B77"/>
    <mergeCell ref="A78:C78"/>
    <mergeCell ref="A67:B67"/>
    <mergeCell ref="A68:B68"/>
    <mergeCell ref="A69:B69"/>
    <mergeCell ref="A70:B70"/>
    <mergeCell ref="A71:B71"/>
    <mergeCell ref="A57:B57"/>
    <mergeCell ref="A58:B58"/>
    <mergeCell ref="A79:C79"/>
    <mergeCell ref="B3:D3"/>
    <mergeCell ref="A1:D1"/>
    <mergeCell ref="A72:B72"/>
    <mergeCell ref="A61:B61"/>
    <mergeCell ref="A62:B62"/>
    <mergeCell ref="A63:B63"/>
    <mergeCell ref="A64:B64"/>
    <mergeCell ref="A65:B65"/>
    <mergeCell ref="A66:B66"/>
    <mergeCell ref="A60:B60"/>
    <mergeCell ref="A2:C2"/>
    <mergeCell ref="A38:C49"/>
    <mergeCell ref="A53:B53"/>
    <mergeCell ref="A55:B55"/>
    <mergeCell ref="A56:B56"/>
    <mergeCell ref="A80:C80"/>
    <mergeCell ref="A81:C81"/>
    <mergeCell ref="A59:B59"/>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zoomScale="80" zoomScaleNormal="80" workbookViewId="0">
      <selection activeCell="H26" sqref="H26"/>
    </sheetView>
  </sheetViews>
  <sheetFormatPr baseColWidth="10" defaultRowHeight="15"/>
  <cols>
    <col min="1" max="1" width="58.140625" customWidth="1"/>
    <col min="2" max="3" width="20.28515625" bestFit="1" customWidth="1"/>
    <col min="4" max="4" width="20" bestFit="1" customWidth="1"/>
  </cols>
  <sheetData>
    <row r="1" spans="1:4" ht="42.75" customHeight="1">
      <c r="A1" s="483" t="s">
        <v>543</v>
      </c>
      <c r="B1" s="483"/>
      <c r="C1" s="483"/>
      <c r="D1" s="483"/>
    </row>
    <row r="2" spans="1:4" ht="15.75" thickBot="1">
      <c r="A2" s="476" t="s">
        <v>544</v>
      </c>
      <c r="B2" s="477"/>
      <c r="C2" s="477"/>
      <c r="D2" s="477"/>
    </row>
    <row r="3" spans="1:4" ht="29.25" thickBot="1">
      <c r="A3" s="103" t="s">
        <v>545</v>
      </c>
      <c r="B3" s="253" t="s">
        <v>595</v>
      </c>
      <c r="C3" s="293" t="s">
        <v>546</v>
      </c>
      <c r="D3" s="253" t="s">
        <v>610</v>
      </c>
    </row>
    <row r="4" spans="1:4" ht="20.25" customHeight="1" thickBot="1">
      <c r="A4" s="352" t="s">
        <v>611</v>
      </c>
      <c r="B4" s="294">
        <v>1014</v>
      </c>
      <c r="C4" s="295">
        <v>1035</v>
      </c>
      <c r="D4" s="350">
        <f>((B4-C4)/C4)*100</f>
        <v>-2.0289855072463765</v>
      </c>
    </row>
    <row r="5" spans="1:4" ht="57.75" thickBot="1">
      <c r="A5" s="352" t="s">
        <v>612</v>
      </c>
      <c r="B5" s="296">
        <v>1288</v>
      </c>
      <c r="C5" s="297">
        <v>1365</v>
      </c>
      <c r="D5" s="350">
        <f t="shared" ref="D5:D23" si="0">((B5-C5)/C5)*100</f>
        <v>-5.6410256410256414</v>
      </c>
    </row>
    <row r="6" spans="1:4" ht="25.5" customHeight="1" thickBot="1">
      <c r="A6" s="352" t="s">
        <v>116</v>
      </c>
      <c r="B6" s="296">
        <v>2258</v>
      </c>
      <c r="C6" s="297">
        <v>2374</v>
      </c>
      <c r="D6" s="350">
        <f t="shared" si="0"/>
        <v>-4.8862679022746418</v>
      </c>
    </row>
    <row r="7" spans="1:4" ht="25.5" customHeight="1" thickBot="1">
      <c r="A7" s="352" t="s">
        <v>613</v>
      </c>
      <c r="B7" s="296">
        <v>20883</v>
      </c>
      <c r="C7" s="297">
        <v>22998</v>
      </c>
      <c r="D7" s="350">
        <f t="shared" si="0"/>
        <v>-9.1964518653795988</v>
      </c>
    </row>
    <row r="8" spans="1:4" ht="33.75" customHeight="1" thickBot="1">
      <c r="A8" s="351" t="s">
        <v>614</v>
      </c>
      <c r="B8" s="298">
        <v>6373</v>
      </c>
      <c r="C8" s="299">
        <v>7040</v>
      </c>
      <c r="D8" s="350">
        <f t="shared" si="0"/>
        <v>-9.4744318181818183</v>
      </c>
    </row>
    <row r="9" spans="1:4" ht="25.5" customHeight="1" thickBot="1">
      <c r="A9" s="351" t="s">
        <v>615</v>
      </c>
      <c r="B9" s="298">
        <v>1379</v>
      </c>
      <c r="C9" s="299">
        <v>1780</v>
      </c>
      <c r="D9" s="350">
        <f t="shared" si="0"/>
        <v>-22.528089887640448</v>
      </c>
    </row>
    <row r="10" spans="1:4" ht="25.5" customHeight="1" thickBot="1">
      <c r="A10" s="351" t="s">
        <v>117</v>
      </c>
      <c r="B10" s="298">
        <v>4358</v>
      </c>
      <c r="C10" s="299">
        <v>4741</v>
      </c>
      <c r="D10" s="350">
        <f t="shared" si="0"/>
        <v>-8.0784644589749011</v>
      </c>
    </row>
    <row r="11" spans="1:4" ht="25.5" customHeight="1" thickBot="1">
      <c r="A11" s="351" t="s">
        <v>616</v>
      </c>
      <c r="B11" s="296">
        <v>405</v>
      </c>
      <c r="C11" s="297">
        <v>438</v>
      </c>
      <c r="D11" s="350">
        <f t="shared" si="0"/>
        <v>-7.5342465753424657</v>
      </c>
    </row>
    <row r="12" spans="1:4" ht="25.5" customHeight="1" thickBot="1">
      <c r="A12" s="351" t="s">
        <v>617</v>
      </c>
      <c r="B12" s="296">
        <v>304</v>
      </c>
      <c r="C12" s="297">
        <v>327</v>
      </c>
      <c r="D12" s="350">
        <f t="shared" si="0"/>
        <v>-7.0336391437308867</v>
      </c>
    </row>
    <row r="13" spans="1:4" ht="25.5" customHeight="1" thickBot="1">
      <c r="A13" s="351" t="s">
        <v>321</v>
      </c>
      <c r="B13" s="296">
        <v>762</v>
      </c>
      <c r="C13" s="296">
        <v>831</v>
      </c>
      <c r="D13" s="350">
        <f t="shared" si="0"/>
        <v>-8.3032490974729249</v>
      </c>
    </row>
    <row r="14" spans="1:4" ht="25.5" customHeight="1" thickBot="1">
      <c r="A14" s="351" t="s">
        <v>618</v>
      </c>
      <c r="B14" s="296">
        <v>1702</v>
      </c>
      <c r="C14" s="296">
        <v>1783</v>
      </c>
      <c r="D14" s="350">
        <f t="shared" si="0"/>
        <v>-4.5429052159282106</v>
      </c>
    </row>
    <row r="15" spans="1:4" ht="25.5" customHeight="1" thickBot="1">
      <c r="A15" s="351" t="s">
        <v>619</v>
      </c>
      <c r="B15" s="296">
        <v>1322</v>
      </c>
      <c r="C15" s="296">
        <v>1446</v>
      </c>
      <c r="D15" s="350">
        <f>((B15-C15)/C15)*100</f>
        <v>-8.5753803596127245</v>
      </c>
    </row>
    <row r="16" spans="1:4" ht="25.5" customHeight="1" thickBot="1">
      <c r="A16" s="351" t="s">
        <v>620</v>
      </c>
      <c r="B16" s="296">
        <v>0</v>
      </c>
      <c r="C16" s="296">
        <v>0</v>
      </c>
      <c r="D16" s="350">
        <v>0</v>
      </c>
    </row>
    <row r="17" spans="1:5" ht="25.5" customHeight="1" thickBot="1">
      <c r="A17" s="351" t="s">
        <v>621</v>
      </c>
      <c r="B17" s="296">
        <v>588</v>
      </c>
      <c r="C17" s="296">
        <v>644</v>
      </c>
      <c r="D17" s="350">
        <f t="shared" si="0"/>
        <v>-8.695652173913043</v>
      </c>
    </row>
    <row r="18" spans="1:5" ht="25.5" customHeight="1" thickBot="1">
      <c r="A18" s="351" t="s">
        <v>622</v>
      </c>
      <c r="B18" s="296">
        <v>944</v>
      </c>
      <c r="C18" s="296">
        <v>982</v>
      </c>
      <c r="D18" s="350">
        <f t="shared" si="0"/>
        <v>-3.8696537678207736</v>
      </c>
    </row>
    <row r="19" spans="1:5" ht="45" customHeight="1" thickBot="1">
      <c r="A19" s="351" t="s">
        <v>623</v>
      </c>
      <c r="B19" s="296">
        <v>615</v>
      </c>
      <c r="C19" s="296">
        <v>719</v>
      </c>
      <c r="D19" s="350">
        <f t="shared" si="0"/>
        <v>-14.464534075104313</v>
      </c>
    </row>
    <row r="20" spans="1:5" ht="45" customHeight="1" thickBot="1">
      <c r="A20" s="351" t="s">
        <v>624</v>
      </c>
      <c r="B20" s="296">
        <v>1609</v>
      </c>
      <c r="C20" s="296">
        <v>1747</v>
      </c>
      <c r="D20" s="350">
        <f t="shared" si="0"/>
        <v>-7.8992558672009157</v>
      </c>
    </row>
    <row r="21" spans="1:5" ht="60" customHeight="1" thickBot="1">
      <c r="A21" s="351" t="s">
        <v>625</v>
      </c>
      <c r="B21" s="296">
        <v>517</v>
      </c>
      <c r="C21" s="296">
        <v>515</v>
      </c>
      <c r="D21" s="350">
        <f t="shared" si="0"/>
        <v>0.38834951456310679</v>
      </c>
      <c r="E21" s="6"/>
    </row>
    <row r="22" spans="1:5" ht="45" customHeight="1" thickBot="1">
      <c r="A22" s="351" t="s">
        <v>626</v>
      </c>
      <c r="B22" s="296">
        <v>5</v>
      </c>
      <c r="C22" s="296">
        <v>5</v>
      </c>
      <c r="D22" s="350">
        <f t="shared" si="0"/>
        <v>0</v>
      </c>
    </row>
    <row r="23" spans="1:5" ht="26.25" customHeight="1">
      <c r="A23" s="103" t="s">
        <v>547</v>
      </c>
      <c r="B23" s="349">
        <v>25443</v>
      </c>
      <c r="C23" s="349">
        <v>27772</v>
      </c>
      <c r="D23" s="353">
        <f t="shared" si="0"/>
        <v>-8.3861443180181467</v>
      </c>
    </row>
    <row r="24" spans="1:5">
      <c r="E24" s="6"/>
    </row>
    <row r="26" spans="1:5">
      <c r="A26" s="405" t="s">
        <v>627</v>
      </c>
      <c r="B26" s="405"/>
      <c r="C26" s="405"/>
      <c r="D26" s="405"/>
    </row>
    <row r="27" spans="1:5">
      <c r="A27" s="405"/>
      <c r="B27" s="405"/>
      <c r="C27" s="405"/>
      <c r="D27" s="405"/>
    </row>
    <row r="28" spans="1:5">
      <c r="A28" s="405"/>
      <c r="B28" s="405"/>
      <c r="C28" s="405"/>
      <c r="D28" s="405"/>
    </row>
    <row r="29" spans="1:5">
      <c r="A29" s="405"/>
      <c r="B29" s="405"/>
      <c r="C29" s="405"/>
      <c r="D29" s="405"/>
    </row>
    <row r="30" spans="1:5">
      <c r="A30" s="405"/>
      <c r="B30" s="405"/>
      <c r="C30" s="405"/>
      <c r="D30" s="405"/>
    </row>
    <row r="32" spans="1:5">
      <c r="A32" s="482" t="s">
        <v>244</v>
      </c>
      <c r="B32" s="462"/>
      <c r="C32" s="462"/>
      <c r="D32" s="462"/>
    </row>
    <row r="33" spans="1:4">
      <c r="A33" s="482" t="s">
        <v>548</v>
      </c>
      <c r="B33" s="462"/>
      <c r="C33" s="462"/>
      <c r="D33" s="462"/>
    </row>
    <row r="34" spans="1:4">
      <c r="A34" t="s">
        <v>195</v>
      </c>
    </row>
    <row r="36" spans="1:4">
      <c r="A36" s="10" t="s">
        <v>549</v>
      </c>
      <c r="B36" s="10"/>
      <c r="C36" s="10"/>
      <c r="D36" s="10"/>
    </row>
    <row r="37" spans="1:4">
      <c r="A37" s="10" t="s">
        <v>49</v>
      </c>
    </row>
  </sheetData>
  <sheetProtection algorithmName="SHA-512" hashValue="TjximhtLFQB5dP5c7p3u6mC1XAdOWACLmYbQpoJ0JVewyxkifFkHQNUDVZ9nuCqDJJ1flN3/ltykNTIVJ9fz1A==" saltValue="hvqZY89humd7bUWFNhtNZg==" spinCount="100000" sheet="1" objects="1" scenarios="1"/>
  <mergeCells count="5">
    <mergeCell ref="A33:D33"/>
    <mergeCell ref="A1:D1"/>
    <mergeCell ref="A2:D2"/>
    <mergeCell ref="A26:D30"/>
    <mergeCell ref="A32:D3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zoomScale="80" zoomScaleNormal="80" workbookViewId="0">
      <selection activeCell="D17" sqref="D17"/>
    </sheetView>
  </sheetViews>
  <sheetFormatPr baseColWidth="10" defaultColWidth="9.140625" defaultRowHeight="12.75"/>
  <cols>
    <col min="1" max="1" width="39" style="100" customWidth="1"/>
    <col min="2" max="2" width="12.7109375" style="100" customWidth="1"/>
    <col min="3" max="3" width="20.140625" style="100" bestFit="1" customWidth="1"/>
    <col min="4" max="4" width="19.85546875" style="100" bestFit="1" customWidth="1"/>
    <col min="5" max="5" width="18.42578125" style="100" bestFit="1" customWidth="1"/>
    <col min="6" max="6" width="22.140625" style="100" bestFit="1" customWidth="1"/>
    <col min="7" max="256" width="9.140625" style="100"/>
    <col min="257" max="257" width="39" style="100" customWidth="1"/>
    <col min="258" max="512" width="9.140625" style="100"/>
    <col min="513" max="513" width="39" style="100" customWidth="1"/>
    <col min="514" max="768" width="9.140625" style="100"/>
    <col min="769" max="769" width="39" style="100" customWidth="1"/>
    <col min="770" max="1024" width="9.140625" style="100"/>
    <col min="1025" max="1025" width="39" style="100" customWidth="1"/>
    <col min="1026" max="1280" width="9.140625" style="100"/>
    <col min="1281" max="1281" width="39" style="100" customWidth="1"/>
    <col min="1282" max="1536" width="9.140625" style="100"/>
    <col min="1537" max="1537" width="39" style="100" customWidth="1"/>
    <col min="1538" max="1792" width="9.140625" style="100"/>
    <col min="1793" max="1793" width="39" style="100" customWidth="1"/>
    <col min="1794" max="2048" width="9.140625" style="100"/>
    <col min="2049" max="2049" width="39" style="100" customWidth="1"/>
    <col min="2050" max="2304" width="9.140625" style="100"/>
    <col min="2305" max="2305" width="39" style="100" customWidth="1"/>
    <col min="2306" max="2560" width="9.140625" style="100"/>
    <col min="2561" max="2561" width="39" style="100" customWidth="1"/>
    <col min="2562" max="2816" width="9.140625" style="100"/>
    <col min="2817" max="2817" width="39" style="100" customWidth="1"/>
    <col min="2818" max="3072" width="9.140625" style="100"/>
    <col min="3073" max="3073" width="39" style="100" customWidth="1"/>
    <col min="3074" max="3328" width="9.140625" style="100"/>
    <col min="3329" max="3329" width="39" style="100" customWidth="1"/>
    <col min="3330" max="3584" width="9.140625" style="100"/>
    <col min="3585" max="3585" width="39" style="100" customWidth="1"/>
    <col min="3586" max="3840" width="9.140625" style="100"/>
    <col min="3841" max="3841" width="39" style="100" customWidth="1"/>
    <col min="3842" max="4096" width="9.140625" style="100"/>
    <col min="4097" max="4097" width="39" style="100" customWidth="1"/>
    <col min="4098" max="4352" width="9.140625" style="100"/>
    <col min="4353" max="4353" width="39" style="100" customWidth="1"/>
    <col min="4354" max="4608" width="9.140625" style="100"/>
    <col min="4609" max="4609" width="39" style="100" customWidth="1"/>
    <col min="4610" max="4864" width="9.140625" style="100"/>
    <col min="4865" max="4865" width="39" style="100" customWidth="1"/>
    <col min="4866" max="5120" width="9.140625" style="100"/>
    <col min="5121" max="5121" width="39" style="100" customWidth="1"/>
    <col min="5122" max="5376" width="9.140625" style="100"/>
    <col min="5377" max="5377" width="39" style="100" customWidth="1"/>
    <col min="5378" max="5632" width="9.140625" style="100"/>
    <col min="5633" max="5633" width="39" style="100" customWidth="1"/>
    <col min="5634" max="5888" width="9.140625" style="100"/>
    <col min="5889" max="5889" width="39" style="100" customWidth="1"/>
    <col min="5890" max="6144" width="9.140625" style="100"/>
    <col min="6145" max="6145" width="39" style="100" customWidth="1"/>
    <col min="6146" max="6400" width="9.140625" style="100"/>
    <col min="6401" max="6401" width="39" style="100" customWidth="1"/>
    <col min="6402" max="6656" width="9.140625" style="100"/>
    <col min="6657" max="6657" width="39" style="100" customWidth="1"/>
    <col min="6658" max="6912" width="9.140625" style="100"/>
    <col min="6913" max="6913" width="39" style="100" customWidth="1"/>
    <col min="6914" max="7168" width="9.140625" style="100"/>
    <col min="7169" max="7169" width="39" style="100" customWidth="1"/>
    <col min="7170" max="7424" width="9.140625" style="100"/>
    <col min="7425" max="7425" width="39" style="100" customWidth="1"/>
    <col min="7426" max="7680" width="9.140625" style="100"/>
    <col min="7681" max="7681" width="39" style="100" customWidth="1"/>
    <col min="7682" max="7936" width="9.140625" style="100"/>
    <col min="7937" max="7937" width="39" style="100" customWidth="1"/>
    <col min="7938" max="8192" width="9.140625" style="100"/>
    <col min="8193" max="8193" width="39" style="100" customWidth="1"/>
    <col min="8194" max="8448" width="9.140625" style="100"/>
    <col min="8449" max="8449" width="39" style="100" customWidth="1"/>
    <col min="8450" max="8704" width="9.140625" style="100"/>
    <col min="8705" max="8705" width="39" style="100" customWidth="1"/>
    <col min="8706" max="8960" width="9.140625" style="100"/>
    <col min="8961" max="8961" width="39" style="100" customWidth="1"/>
    <col min="8962" max="9216" width="9.140625" style="100"/>
    <col min="9217" max="9217" width="39" style="100" customWidth="1"/>
    <col min="9218" max="9472" width="9.140625" style="100"/>
    <col min="9473" max="9473" width="39" style="100" customWidth="1"/>
    <col min="9474" max="9728" width="9.140625" style="100"/>
    <col min="9729" max="9729" width="39" style="100" customWidth="1"/>
    <col min="9730" max="9984" width="9.140625" style="100"/>
    <col min="9985" max="9985" width="39" style="100" customWidth="1"/>
    <col min="9986" max="10240" width="9.140625" style="100"/>
    <col min="10241" max="10241" width="39" style="100" customWidth="1"/>
    <col min="10242" max="10496" width="9.140625" style="100"/>
    <col min="10497" max="10497" width="39" style="100" customWidth="1"/>
    <col min="10498" max="10752" width="9.140625" style="100"/>
    <col min="10753" max="10753" width="39" style="100" customWidth="1"/>
    <col min="10754" max="11008" width="9.140625" style="100"/>
    <col min="11009" max="11009" width="39" style="100" customWidth="1"/>
    <col min="11010" max="11264" width="9.140625" style="100"/>
    <col min="11265" max="11265" width="39" style="100" customWidth="1"/>
    <col min="11266" max="11520" width="9.140625" style="100"/>
    <col min="11521" max="11521" width="39" style="100" customWidth="1"/>
    <col min="11522" max="11776" width="9.140625" style="100"/>
    <col min="11777" max="11777" width="39" style="100" customWidth="1"/>
    <col min="11778" max="12032" width="9.140625" style="100"/>
    <col min="12033" max="12033" width="39" style="100" customWidth="1"/>
    <col min="12034" max="12288" width="9.140625" style="100"/>
    <col min="12289" max="12289" width="39" style="100" customWidth="1"/>
    <col min="12290" max="12544" width="9.140625" style="100"/>
    <col min="12545" max="12545" width="39" style="100" customWidth="1"/>
    <col min="12546" max="12800" width="9.140625" style="100"/>
    <col min="12801" max="12801" width="39" style="100" customWidth="1"/>
    <col min="12802" max="13056" width="9.140625" style="100"/>
    <col min="13057" max="13057" width="39" style="100" customWidth="1"/>
    <col min="13058" max="13312" width="9.140625" style="100"/>
    <col min="13313" max="13313" width="39" style="100" customWidth="1"/>
    <col min="13314" max="13568" width="9.140625" style="100"/>
    <col min="13569" max="13569" width="39" style="100" customWidth="1"/>
    <col min="13570" max="13824" width="9.140625" style="100"/>
    <col min="13825" max="13825" width="39" style="100" customWidth="1"/>
    <col min="13826" max="14080" width="9.140625" style="100"/>
    <col min="14081" max="14081" width="39" style="100" customWidth="1"/>
    <col min="14082" max="14336" width="9.140625" style="100"/>
    <col min="14337" max="14337" width="39" style="100" customWidth="1"/>
    <col min="14338" max="14592" width="9.140625" style="100"/>
    <col min="14593" max="14593" width="39" style="100" customWidth="1"/>
    <col min="14594" max="14848" width="9.140625" style="100"/>
    <col min="14849" max="14849" width="39" style="100" customWidth="1"/>
    <col min="14850" max="15104" width="9.140625" style="100"/>
    <col min="15105" max="15105" width="39" style="100" customWidth="1"/>
    <col min="15106" max="15360" width="9.140625" style="100"/>
    <col min="15361" max="15361" width="39" style="100" customWidth="1"/>
    <col min="15362" max="15616" width="9.140625" style="100"/>
    <col min="15617" max="15617" width="39" style="100" customWidth="1"/>
    <col min="15618" max="15872" width="9.140625" style="100"/>
    <col min="15873" max="15873" width="39" style="100" customWidth="1"/>
    <col min="15874" max="16128" width="9.140625" style="100"/>
    <col min="16129" max="16129" width="39" style="100" customWidth="1"/>
    <col min="16130" max="16384" width="9.140625" style="100"/>
  </cols>
  <sheetData>
    <row r="1" spans="1:6" ht="27" customHeight="1">
      <c r="A1" s="484" t="s">
        <v>285</v>
      </c>
      <c r="B1" s="485"/>
      <c r="C1" s="485"/>
      <c r="D1" s="485"/>
      <c r="E1" s="485"/>
      <c r="F1" s="485"/>
    </row>
    <row r="2" spans="1:6">
      <c r="A2" s="476" t="s">
        <v>252</v>
      </c>
      <c r="B2" s="477"/>
      <c r="C2" s="477"/>
      <c r="D2" s="477"/>
      <c r="E2" s="476"/>
      <c r="F2" s="477"/>
    </row>
    <row r="3" spans="1:6">
      <c r="B3" s="486" t="s">
        <v>595</v>
      </c>
      <c r="C3" s="486"/>
      <c r="D3" s="486"/>
      <c r="E3" s="486"/>
      <c r="F3" s="486"/>
    </row>
    <row r="4" spans="1:6" ht="18" customHeight="1">
      <c r="B4" s="255" t="s">
        <v>177</v>
      </c>
      <c r="C4" s="256" t="s">
        <v>288</v>
      </c>
      <c r="D4" s="256" t="s">
        <v>253</v>
      </c>
      <c r="E4" s="256" t="s">
        <v>254</v>
      </c>
      <c r="F4" s="256" t="s">
        <v>289</v>
      </c>
    </row>
    <row r="5" spans="1:6">
      <c r="A5" s="105" t="s">
        <v>255</v>
      </c>
      <c r="B5" s="257">
        <v>358.75</v>
      </c>
      <c r="C5" s="258">
        <v>196.14</v>
      </c>
      <c r="D5" s="258">
        <v>151.55000000000001</v>
      </c>
      <c r="E5" s="258">
        <v>44.59</v>
      </c>
      <c r="F5" s="259">
        <v>162.61000000000001</v>
      </c>
    </row>
    <row r="6" spans="1:6">
      <c r="A6" s="105" t="s">
        <v>256</v>
      </c>
      <c r="B6" s="260">
        <v>59.11</v>
      </c>
      <c r="C6" s="261">
        <v>31.17</v>
      </c>
      <c r="D6" s="261">
        <v>24.15</v>
      </c>
      <c r="E6" s="261">
        <v>7.02</v>
      </c>
      <c r="F6" s="262">
        <v>27.94</v>
      </c>
    </row>
    <row r="7" spans="1:6">
      <c r="A7" s="105" t="s">
        <v>257</v>
      </c>
      <c r="B7" s="260">
        <v>15.95</v>
      </c>
      <c r="C7" s="261">
        <v>7.96</v>
      </c>
      <c r="D7" s="261">
        <v>6.11</v>
      </c>
      <c r="E7" s="261">
        <v>1.86</v>
      </c>
      <c r="F7" s="262">
        <v>7.98</v>
      </c>
    </row>
    <row r="8" spans="1:6">
      <c r="A8" s="105" t="s">
        <v>258</v>
      </c>
      <c r="B8" s="260">
        <v>30.77</v>
      </c>
      <c r="C8" s="261">
        <v>15.63</v>
      </c>
      <c r="D8" s="261">
        <v>12.06</v>
      </c>
      <c r="E8" s="261">
        <v>3.57</v>
      </c>
      <c r="F8" s="262">
        <v>15.14</v>
      </c>
    </row>
    <row r="9" spans="1:6">
      <c r="A9" s="105" t="s">
        <v>259</v>
      </c>
      <c r="B9" s="260">
        <v>99.23</v>
      </c>
      <c r="C9" s="261">
        <v>49.9</v>
      </c>
      <c r="D9" s="261">
        <v>38.86</v>
      </c>
      <c r="E9" s="261">
        <v>11.04</v>
      </c>
      <c r="F9" s="262">
        <v>49.33</v>
      </c>
    </row>
    <row r="10" spans="1:6">
      <c r="A10" s="105" t="s">
        <v>260</v>
      </c>
      <c r="B10" s="260">
        <v>73.06</v>
      </c>
      <c r="C10" s="261">
        <v>40.479999999999997</v>
      </c>
      <c r="D10" s="261">
        <v>31.31</v>
      </c>
      <c r="E10" s="261">
        <v>9.18</v>
      </c>
      <c r="F10" s="262">
        <v>32.58</v>
      </c>
    </row>
    <row r="11" spans="1:6">
      <c r="A11" s="105" t="s">
        <v>261</v>
      </c>
      <c r="B11" s="260">
        <v>144.05000000000001</v>
      </c>
      <c r="C11" s="261">
        <v>77.88</v>
      </c>
      <c r="D11" s="261">
        <v>60.87</v>
      </c>
      <c r="E11" s="261">
        <v>17</v>
      </c>
      <c r="F11" s="262">
        <v>66.180000000000007</v>
      </c>
    </row>
    <row r="12" spans="1:6">
      <c r="A12" s="105" t="s">
        <v>262</v>
      </c>
      <c r="B12" s="260">
        <v>47.99</v>
      </c>
      <c r="C12" s="261">
        <v>26.44</v>
      </c>
      <c r="D12" s="261">
        <v>19.489999999999998</v>
      </c>
      <c r="E12" s="261">
        <v>6.95</v>
      </c>
      <c r="F12" s="262">
        <v>21.56</v>
      </c>
    </row>
    <row r="13" spans="1:6">
      <c r="A13" s="106" t="s">
        <v>286</v>
      </c>
      <c r="B13" s="260">
        <v>828.91</v>
      </c>
      <c r="C13" s="263">
        <v>445.6</v>
      </c>
      <c r="D13" s="263">
        <v>344.4</v>
      </c>
      <c r="E13" s="263">
        <v>101.21</v>
      </c>
      <c r="F13" s="264">
        <v>383.3</v>
      </c>
    </row>
    <row r="14" spans="1:6">
      <c r="A14" s="107" t="s">
        <v>287</v>
      </c>
      <c r="B14" s="265">
        <v>1921.66</v>
      </c>
      <c r="C14" s="266">
        <v>1048.05</v>
      </c>
      <c r="D14" s="267">
        <v>822.16</v>
      </c>
      <c r="E14" s="267">
        <v>225.89</v>
      </c>
      <c r="F14" s="268">
        <v>873.61</v>
      </c>
    </row>
    <row r="15" spans="1:6">
      <c r="B15" s="104"/>
      <c r="C15" s="104"/>
      <c r="D15" s="104"/>
      <c r="E15" s="104"/>
      <c r="F15" s="104"/>
    </row>
    <row r="16" spans="1:6">
      <c r="A16" s="474" t="s">
        <v>244</v>
      </c>
      <c r="B16" s="473"/>
      <c r="C16" s="473"/>
      <c r="D16" s="473"/>
      <c r="E16" s="473"/>
      <c r="F16" s="473"/>
    </row>
    <row r="17" spans="1:6">
      <c r="A17" s="100" t="s">
        <v>195</v>
      </c>
    </row>
    <row r="18" spans="1:6">
      <c r="A18" s="474" t="s">
        <v>263</v>
      </c>
      <c r="B18" s="473"/>
      <c r="C18" s="473"/>
      <c r="D18" s="473"/>
      <c r="E18" s="473"/>
      <c r="F18" s="473"/>
    </row>
    <row r="19" spans="1:6">
      <c r="A19" s="474" t="s">
        <v>264</v>
      </c>
      <c r="B19" s="473"/>
      <c r="C19" s="473"/>
      <c r="D19" s="473"/>
      <c r="E19" s="473"/>
      <c r="F19" s="473"/>
    </row>
    <row r="20" spans="1:6">
      <c r="A20" s="474" t="s">
        <v>265</v>
      </c>
      <c r="B20" s="473"/>
      <c r="C20" s="473"/>
      <c r="D20" s="473"/>
      <c r="E20" s="473"/>
      <c r="F20" s="473"/>
    </row>
    <row r="21" spans="1:6">
      <c r="A21" s="474" t="s">
        <v>266</v>
      </c>
      <c r="B21" s="473"/>
      <c r="C21" s="473"/>
      <c r="D21" s="473"/>
      <c r="E21" s="473"/>
      <c r="F21" s="473"/>
    </row>
    <row r="22" spans="1:6">
      <c r="A22" s="474" t="s">
        <v>267</v>
      </c>
      <c r="B22" s="473"/>
      <c r="C22" s="473"/>
      <c r="D22" s="473"/>
      <c r="E22" s="473"/>
      <c r="F22" s="473"/>
    </row>
    <row r="23" spans="1:6">
      <c r="A23" s="474" t="s">
        <v>268</v>
      </c>
      <c r="B23" s="473"/>
      <c r="C23" s="473"/>
      <c r="D23" s="473"/>
      <c r="E23" s="473"/>
      <c r="F23" s="473"/>
    </row>
    <row r="24" spans="1:6">
      <c r="A24" s="474" t="s">
        <v>269</v>
      </c>
      <c r="B24" s="473"/>
      <c r="C24" s="473"/>
      <c r="D24" s="473"/>
      <c r="E24" s="473"/>
      <c r="F24" s="473"/>
    </row>
    <row r="25" spans="1:6">
      <c r="A25" s="474" t="s">
        <v>270</v>
      </c>
      <c r="B25" s="473"/>
      <c r="C25" s="473"/>
      <c r="D25" s="473"/>
      <c r="E25" s="473"/>
      <c r="F25" s="473"/>
    </row>
    <row r="26" spans="1:6">
      <c r="A26" s="474" t="s">
        <v>271</v>
      </c>
      <c r="B26" s="473"/>
      <c r="C26" s="473"/>
      <c r="D26" s="473"/>
      <c r="E26" s="473"/>
      <c r="F26" s="473"/>
    </row>
    <row r="27" spans="1:6">
      <c r="A27" s="474" t="s">
        <v>272</v>
      </c>
      <c r="B27" s="473"/>
      <c r="C27" s="473"/>
      <c r="D27" s="473"/>
      <c r="E27" s="473"/>
      <c r="F27" s="473"/>
    </row>
    <row r="28" spans="1:6">
      <c r="A28" s="474" t="s">
        <v>273</v>
      </c>
      <c r="B28" s="473"/>
      <c r="C28" s="473"/>
      <c r="D28" s="473"/>
      <c r="E28" s="473"/>
      <c r="F28" s="473"/>
    </row>
    <row r="29" spans="1:6">
      <c r="A29" s="474" t="s">
        <v>274</v>
      </c>
      <c r="B29" s="473"/>
      <c r="C29" s="473"/>
      <c r="D29" s="473"/>
      <c r="E29" s="473"/>
      <c r="F29" s="473"/>
    </row>
    <row r="30" spans="1:6">
      <c r="A30" s="474" t="s">
        <v>275</v>
      </c>
      <c r="B30" s="473"/>
      <c r="C30" s="473"/>
      <c r="D30" s="473"/>
      <c r="E30" s="473"/>
      <c r="F30" s="473"/>
    </row>
    <row r="31" spans="1:6">
      <c r="A31" s="474" t="s">
        <v>276</v>
      </c>
      <c r="B31" s="473"/>
      <c r="C31" s="473"/>
      <c r="D31" s="473"/>
      <c r="E31" s="473"/>
      <c r="F31" s="473"/>
    </row>
    <row r="32" spans="1:6">
      <c r="A32" s="474" t="s">
        <v>277</v>
      </c>
      <c r="B32" s="473"/>
      <c r="C32" s="473"/>
      <c r="D32" s="473"/>
      <c r="E32" s="473"/>
      <c r="F32" s="473"/>
    </row>
    <row r="33" spans="1:6">
      <c r="A33" s="474" t="s">
        <v>278</v>
      </c>
      <c r="B33" s="473"/>
      <c r="C33" s="473"/>
      <c r="D33" s="473"/>
      <c r="E33" s="473"/>
      <c r="F33" s="473"/>
    </row>
    <row r="34" spans="1:6">
      <c r="A34" s="474" t="s">
        <v>279</v>
      </c>
      <c r="B34" s="473"/>
      <c r="C34" s="473"/>
      <c r="D34" s="473"/>
      <c r="E34" s="473"/>
      <c r="F34" s="473"/>
    </row>
    <row r="35" spans="1:6">
      <c r="A35" s="100" t="s">
        <v>195</v>
      </c>
    </row>
    <row r="36" spans="1:6">
      <c r="A36" s="10" t="s">
        <v>290</v>
      </c>
      <c r="B36" s="108"/>
      <c r="C36" s="108"/>
      <c r="D36" s="108"/>
      <c r="E36" s="108"/>
      <c r="F36" s="108"/>
    </row>
    <row r="37" spans="1:6">
      <c r="A37" s="10" t="s">
        <v>49</v>
      </c>
    </row>
    <row r="39" spans="1:6">
      <c r="A39" s="474"/>
      <c r="B39" s="473"/>
      <c r="C39" s="473"/>
      <c r="D39" s="473"/>
      <c r="E39" s="473"/>
      <c r="F39" s="473"/>
    </row>
    <row r="40" spans="1:6">
      <c r="A40" s="474"/>
      <c r="B40" s="473"/>
      <c r="C40" s="473"/>
      <c r="D40" s="473"/>
      <c r="E40" s="473"/>
      <c r="F40" s="473"/>
    </row>
    <row r="41" spans="1:6">
      <c r="A41" s="474"/>
      <c r="B41" s="473"/>
      <c r="C41" s="473"/>
      <c r="D41" s="473"/>
      <c r="E41" s="473"/>
      <c r="F41" s="473"/>
    </row>
  </sheetData>
  <sheetProtection algorithmName="SHA-512" hashValue="Ch5hmTXgPQXCmmERjetzVQzcWeyy0VZuxxqq3ENXhuU7hdm9YLqHoSXH80gzIh9ToPp0C6rsUVELcEqLMaC94A==" saltValue="aDvSCqOT+JCvWOwJYxy5Og=="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copies="0"/>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F21" sqref="F21"/>
    </sheetView>
  </sheetViews>
  <sheetFormatPr baseColWidth="10" defaultColWidth="9.140625" defaultRowHeight="12.75"/>
  <cols>
    <col min="1" max="1" width="39" style="100" customWidth="1"/>
    <col min="2" max="2" width="19.42578125" style="100" bestFit="1" customWidth="1"/>
    <col min="3" max="3" width="18.42578125" style="100" bestFit="1" customWidth="1"/>
    <col min="4" max="4" width="15.140625" style="100" bestFit="1" customWidth="1"/>
    <col min="5" max="256" width="9.140625" style="100"/>
    <col min="257" max="257" width="39" style="100" customWidth="1"/>
    <col min="258" max="512" width="9.140625" style="100"/>
    <col min="513" max="513" width="39" style="100" customWidth="1"/>
    <col min="514" max="768" width="9.140625" style="100"/>
    <col min="769" max="769" width="39" style="100" customWidth="1"/>
    <col min="770" max="1024" width="9.140625" style="100"/>
    <col min="1025" max="1025" width="39" style="100" customWidth="1"/>
    <col min="1026" max="1280" width="9.140625" style="100"/>
    <col min="1281" max="1281" width="39" style="100" customWidth="1"/>
    <col min="1282" max="1536" width="9.140625" style="100"/>
    <col min="1537" max="1537" width="39" style="100" customWidth="1"/>
    <col min="1538" max="1792" width="9.140625" style="100"/>
    <col min="1793" max="1793" width="39" style="100" customWidth="1"/>
    <col min="1794" max="2048" width="9.140625" style="100"/>
    <col min="2049" max="2049" width="39" style="100" customWidth="1"/>
    <col min="2050" max="2304" width="9.140625" style="100"/>
    <col min="2305" max="2305" width="39" style="100" customWidth="1"/>
    <col min="2306" max="2560" width="9.140625" style="100"/>
    <col min="2561" max="2561" width="39" style="100" customWidth="1"/>
    <col min="2562" max="2816" width="9.140625" style="100"/>
    <col min="2817" max="2817" width="39" style="100" customWidth="1"/>
    <col min="2818" max="3072" width="9.140625" style="100"/>
    <col min="3073" max="3073" width="39" style="100" customWidth="1"/>
    <col min="3074" max="3328" width="9.140625" style="100"/>
    <col min="3329" max="3329" width="39" style="100" customWidth="1"/>
    <col min="3330" max="3584" width="9.140625" style="100"/>
    <col min="3585" max="3585" width="39" style="100" customWidth="1"/>
    <col min="3586" max="3840" width="9.140625" style="100"/>
    <col min="3841" max="3841" width="39" style="100" customWidth="1"/>
    <col min="3842" max="4096" width="9.140625" style="100"/>
    <col min="4097" max="4097" width="39" style="100" customWidth="1"/>
    <col min="4098" max="4352" width="9.140625" style="100"/>
    <col min="4353" max="4353" width="39" style="100" customWidth="1"/>
    <col min="4354" max="4608" width="9.140625" style="100"/>
    <col min="4609" max="4609" width="39" style="100" customWidth="1"/>
    <col min="4610" max="4864" width="9.140625" style="100"/>
    <col min="4865" max="4865" width="39" style="100" customWidth="1"/>
    <col min="4866" max="5120" width="9.140625" style="100"/>
    <col min="5121" max="5121" width="39" style="100" customWidth="1"/>
    <col min="5122" max="5376" width="9.140625" style="100"/>
    <col min="5377" max="5377" width="39" style="100" customWidth="1"/>
    <col min="5378" max="5632" width="9.140625" style="100"/>
    <col min="5633" max="5633" width="39" style="100" customWidth="1"/>
    <col min="5634" max="5888" width="9.140625" style="100"/>
    <col min="5889" max="5889" width="39" style="100" customWidth="1"/>
    <col min="5890" max="6144" width="9.140625" style="100"/>
    <col min="6145" max="6145" width="39" style="100" customWidth="1"/>
    <col min="6146" max="6400" width="9.140625" style="100"/>
    <col min="6401" max="6401" width="39" style="100" customWidth="1"/>
    <col min="6402" max="6656" width="9.140625" style="100"/>
    <col min="6657" max="6657" width="39" style="100" customWidth="1"/>
    <col min="6658" max="6912" width="9.140625" style="100"/>
    <col min="6913" max="6913" width="39" style="100" customWidth="1"/>
    <col min="6914" max="7168" width="9.140625" style="100"/>
    <col min="7169" max="7169" width="39" style="100" customWidth="1"/>
    <col min="7170" max="7424" width="9.140625" style="100"/>
    <col min="7425" max="7425" width="39" style="100" customWidth="1"/>
    <col min="7426" max="7680" width="9.140625" style="100"/>
    <col min="7681" max="7681" width="39" style="100" customWidth="1"/>
    <col min="7682" max="7936" width="9.140625" style="100"/>
    <col min="7937" max="7937" width="39" style="100" customWidth="1"/>
    <col min="7938" max="8192" width="9.140625" style="100"/>
    <col min="8193" max="8193" width="39" style="100" customWidth="1"/>
    <col min="8194" max="8448" width="9.140625" style="100"/>
    <col min="8449" max="8449" width="39" style="100" customWidth="1"/>
    <col min="8450" max="8704" width="9.140625" style="100"/>
    <col min="8705" max="8705" width="39" style="100" customWidth="1"/>
    <col min="8706" max="8960" width="9.140625" style="100"/>
    <col min="8961" max="8961" width="39" style="100" customWidth="1"/>
    <col min="8962" max="9216" width="9.140625" style="100"/>
    <col min="9217" max="9217" width="39" style="100" customWidth="1"/>
    <col min="9218" max="9472" width="9.140625" style="100"/>
    <col min="9473" max="9473" width="39" style="100" customWidth="1"/>
    <col min="9474" max="9728" width="9.140625" style="100"/>
    <col min="9729" max="9729" width="39" style="100" customWidth="1"/>
    <col min="9730" max="9984" width="9.140625" style="100"/>
    <col min="9985" max="9985" width="39" style="100" customWidth="1"/>
    <col min="9986" max="10240" width="9.140625" style="100"/>
    <col min="10241" max="10241" width="39" style="100" customWidth="1"/>
    <col min="10242" max="10496" width="9.140625" style="100"/>
    <col min="10497" max="10497" width="39" style="100" customWidth="1"/>
    <col min="10498" max="10752" width="9.140625" style="100"/>
    <col min="10753" max="10753" width="39" style="100" customWidth="1"/>
    <col min="10754" max="11008" width="9.140625" style="100"/>
    <col min="11009" max="11009" width="39" style="100" customWidth="1"/>
    <col min="11010" max="11264" width="9.140625" style="100"/>
    <col min="11265" max="11265" width="39" style="100" customWidth="1"/>
    <col min="11266" max="11520" width="9.140625" style="100"/>
    <col min="11521" max="11521" width="39" style="100" customWidth="1"/>
    <col min="11522" max="11776" width="9.140625" style="100"/>
    <col min="11777" max="11777" width="39" style="100" customWidth="1"/>
    <col min="11778" max="12032" width="9.140625" style="100"/>
    <col min="12033" max="12033" width="39" style="100" customWidth="1"/>
    <col min="12034" max="12288" width="9.140625" style="100"/>
    <col min="12289" max="12289" width="39" style="100" customWidth="1"/>
    <col min="12290" max="12544" width="9.140625" style="100"/>
    <col min="12545" max="12545" width="39" style="100" customWidth="1"/>
    <col min="12546" max="12800" width="9.140625" style="100"/>
    <col min="12801" max="12801" width="39" style="100" customWidth="1"/>
    <col min="12802" max="13056" width="9.140625" style="100"/>
    <col min="13057" max="13057" width="39" style="100" customWidth="1"/>
    <col min="13058" max="13312" width="9.140625" style="100"/>
    <col min="13313" max="13313" width="39" style="100" customWidth="1"/>
    <col min="13314" max="13568" width="9.140625" style="100"/>
    <col min="13569" max="13569" width="39" style="100" customWidth="1"/>
    <col min="13570" max="13824" width="9.140625" style="100"/>
    <col min="13825" max="13825" width="39" style="100" customWidth="1"/>
    <col min="13826" max="14080" width="9.140625" style="100"/>
    <col min="14081" max="14081" width="39" style="100" customWidth="1"/>
    <col min="14082" max="14336" width="9.140625" style="100"/>
    <col min="14337" max="14337" width="39" style="100" customWidth="1"/>
    <col min="14338" max="14592" width="9.140625" style="100"/>
    <col min="14593" max="14593" width="39" style="100" customWidth="1"/>
    <col min="14594" max="14848" width="9.140625" style="100"/>
    <col min="14849" max="14849" width="39" style="100" customWidth="1"/>
    <col min="14850" max="15104" width="9.140625" style="100"/>
    <col min="15105" max="15105" width="39" style="100" customWidth="1"/>
    <col min="15106" max="15360" width="9.140625" style="100"/>
    <col min="15361" max="15361" width="39" style="100" customWidth="1"/>
    <col min="15362" max="15616" width="9.140625" style="100"/>
    <col min="15617" max="15617" width="39" style="100" customWidth="1"/>
    <col min="15618" max="15872" width="9.140625" style="100"/>
    <col min="15873" max="15873" width="39" style="100" customWidth="1"/>
    <col min="15874" max="16128" width="9.140625" style="100"/>
    <col min="16129" max="16129" width="39" style="100" customWidth="1"/>
    <col min="16130" max="16384" width="9.140625" style="100"/>
  </cols>
  <sheetData>
    <row r="1" spans="1:4" ht="26.25" customHeight="1">
      <c r="A1" s="484" t="s">
        <v>284</v>
      </c>
      <c r="B1" s="485"/>
      <c r="C1" s="485"/>
      <c r="D1" s="485"/>
    </row>
    <row r="2" spans="1:4">
      <c r="A2" s="476" t="s">
        <v>280</v>
      </c>
      <c r="B2" s="477"/>
      <c r="C2" s="477"/>
      <c r="D2" s="477"/>
    </row>
    <row r="3" spans="1:4">
      <c r="B3" s="486" t="s">
        <v>595</v>
      </c>
      <c r="C3" s="486"/>
      <c r="D3" s="486"/>
    </row>
    <row r="4" spans="1:4" ht="16.5" customHeight="1">
      <c r="B4" s="256" t="s">
        <v>281</v>
      </c>
      <c r="C4" s="256" t="s">
        <v>282</v>
      </c>
      <c r="D4" s="256" t="s">
        <v>283</v>
      </c>
    </row>
    <row r="5" spans="1:4">
      <c r="A5" s="105" t="s">
        <v>255</v>
      </c>
      <c r="B5" s="269">
        <v>54.67</v>
      </c>
      <c r="C5" s="258">
        <v>42.24</v>
      </c>
      <c r="D5" s="259">
        <v>22.74</v>
      </c>
    </row>
    <row r="6" spans="1:4">
      <c r="A6" s="105" t="s">
        <v>256</v>
      </c>
      <c r="B6" s="270">
        <v>52.74</v>
      </c>
      <c r="C6" s="261">
        <v>40.869999999999997</v>
      </c>
      <c r="D6" s="262">
        <v>22.51</v>
      </c>
    </row>
    <row r="7" spans="1:4">
      <c r="A7" s="105" t="s">
        <v>257</v>
      </c>
      <c r="B7" s="270">
        <v>49.93</v>
      </c>
      <c r="C7" s="261">
        <v>38.29</v>
      </c>
      <c r="D7" s="262">
        <v>23.31</v>
      </c>
    </row>
    <row r="8" spans="1:4">
      <c r="A8" s="105" t="s">
        <v>258</v>
      </c>
      <c r="B8" s="270">
        <v>50.81</v>
      </c>
      <c r="C8" s="261">
        <v>39.200000000000003</v>
      </c>
      <c r="D8" s="262">
        <v>22.85</v>
      </c>
    </row>
    <row r="9" spans="1:4">
      <c r="A9" s="105" t="s">
        <v>259</v>
      </c>
      <c r="B9" s="270">
        <v>50.29</v>
      </c>
      <c r="C9" s="261">
        <v>39.159999999999997</v>
      </c>
      <c r="D9" s="262">
        <v>22.13</v>
      </c>
    </row>
    <row r="10" spans="1:4">
      <c r="A10" s="105" t="s">
        <v>260</v>
      </c>
      <c r="B10" s="270">
        <v>55.41</v>
      </c>
      <c r="C10" s="261">
        <v>42.85</v>
      </c>
      <c r="D10" s="262">
        <v>22.67</v>
      </c>
    </row>
    <row r="11" spans="1:4">
      <c r="A11" s="105" t="s">
        <v>261</v>
      </c>
      <c r="B11" s="270">
        <v>54.06</v>
      </c>
      <c r="C11" s="261">
        <v>42.26</v>
      </c>
      <c r="D11" s="262">
        <v>21.83</v>
      </c>
    </row>
    <row r="12" spans="1:4">
      <c r="A12" s="105" t="s">
        <v>262</v>
      </c>
      <c r="B12" s="270">
        <v>55.09</v>
      </c>
      <c r="C12" s="261">
        <v>40.61</v>
      </c>
      <c r="D12" s="262">
        <v>26.28</v>
      </c>
    </row>
    <row r="13" spans="1:4">
      <c r="A13" s="106" t="s">
        <v>286</v>
      </c>
      <c r="B13" s="260">
        <v>53.76</v>
      </c>
      <c r="C13" s="263">
        <v>41.55</v>
      </c>
      <c r="D13" s="264">
        <v>22.71</v>
      </c>
    </row>
    <row r="14" spans="1:4">
      <c r="A14" s="107" t="s">
        <v>287</v>
      </c>
      <c r="B14" s="271">
        <v>54.54</v>
      </c>
      <c r="C14" s="267">
        <v>42.78</v>
      </c>
      <c r="D14" s="268">
        <v>21.55</v>
      </c>
    </row>
    <row r="16" spans="1:4">
      <c r="A16" s="474" t="s">
        <v>244</v>
      </c>
      <c r="B16" s="473"/>
      <c r="C16" s="473"/>
      <c r="D16" s="473"/>
    </row>
    <row r="17" spans="1:4">
      <c r="A17" s="474" t="s">
        <v>263</v>
      </c>
      <c r="B17" s="473"/>
      <c r="C17" s="473"/>
      <c r="D17" s="473"/>
    </row>
    <row r="18" spans="1:4">
      <c r="A18" s="474" t="s">
        <v>264</v>
      </c>
      <c r="B18" s="473"/>
      <c r="C18" s="473"/>
      <c r="D18" s="473"/>
    </row>
    <row r="19" spans="1:4">
      <c r="A19" s="474" t="s">
        <v>265</v>
      </c>
      <c r="B19" s="473"/>
      <c r="C19" s="473"/>
      <c r="D19" s="473"/>
    </row>
    <row r="20" spans="1:4">
      <c r="A20" s="474" t="s">
        <v>266</v>
      </c>
      <c r="B20" s="473"/>
      <c r="C20" s="473"/>
      <c r="D20" s="473"/>
    </row>
    <row r="21" spans="1:4">
      <c r="A21" s="474" t="s">
        <v>267</v>
      </c>
      <c r="B21" s="473"/>
      <c r="C21" s="473"/>
      <c r="D21" s="473"/>
    </row>
    <row r="22" spans="1:4">
      <c r="A22" s="474" t="s">
        <v>268</v>
      </c>
      <c r="B22" s="473"/>
      <c r="C22" s="473"/>
      <c r="D22" s="473"/>
    </row>
    <row r="23" spans="1:4">
      <c r="A23" s="474" t="s">
        <v>269</v>
      </c>
      <c r="B23" s="473"/>
      <c r="C23" s="473"/>
      <c r="D23" s="473"/>
    </row>
    <row r="24" spans="1:4">
      <c r="A24" s="474" t="s">
        <v>270</v>
      </c>
      <c r="B24" s="473"/>
      <c r="C24" s="473"/>
      <c r="D24" s="473"/>
    </row>
    <row r="25" spans="1:4">
      <c r="A25" s="474" t="s">
        <v>271</v>
      </c>
      <c r="B25" s="473"/>
      <c r="C25" s="473"/>
      <c r="D25" s="473"/>
    </row>
    <row r="26" spans="1:4">
      <c r="A26" s="474" t="s">
        <v>272</v>
      </c>
      <c r="B26" s="473"/>
      <c r="C26" s="473"/>
      <c r="D26" s="473"/>
    </row>
    <row r="27" spans="1:4">
      <c r="A27" s="474" t="s">
        <v>273</v>
      </c>
      <c r="B27" s="473"/>
      <c r="C27" s="473"/>
      <c r="D27" s="473"/>
    </row>
    <row r="28" spans="1:4">
      <c r="A28" s="474" t="s">
        <v>274</v>
      </c>
      <c r="B28" s="473"/>
      <c r="C28" s="473"/>
      <c r="D28" s="473"/>
    </row>
    <row r="29" spans="1:4">
      <c r="A29" s="474" t="s">
        <v>275</v>
      </c>
      <c r="B29" s="473"/>
      <c r="C29" s="473"/>
      <c r="D29" s="473"/>
    </row>
    <row r="30" spans="1:4">
      <c r="A30" s="474" t="s">
        <v>276</v>
      </c>
      <c r="B30" s="473"/>
      <c r="C30" s="473"/>
      <c r="D30" s="473"/>
    </row>
    <row r="31" spans="1:4">
      <c r="A31" s="474" t="s">
        <v>277</v>
      </c>
      <c r="B31" s="473"/>
      <c r="C31" s="473"/>
      <c r="D31" s="473"/>
    </row>
    <row r="32" spans="1:4">
      <c r="A32" s="474" t="s">
        <v>278</v>
      </c>
      <c r="B32" s="473"/>
      <c r="C32" s="473"/>
      <c r="D32" s="473"/>
    </row>
    <row r="33" spans="1:4">
      <c r="A33" s="474" t="s">
        <v>279</v>
      </c>
      <c r="B33" s="473"/>
      <c r="C33" s="473"/>
      <c r="D33" s="473"/>
    </row>
    <row r="34" spans="1:4">
      <c r="A34" s="100" t="s">
        <v>195</v>
      </c>
    </row>
    <row r="35" spans="1:4">
      <c r="A35" s="10" t="s">
        <v>290</v>
      </c>
    </row>
    <row r="36" spans="1:4">
      <c r="A36" s="10" t="s">
        <v>49</v>
      </c>
      <c r="B36" s="109"/>
      <c r="C36" s="109"/>
      <c r="D36" s="109"/>
    </row>
    <row r="38" spans="1:4">
      <c r="A38" s="474"/>
      <c r="B38" s="473"/>
      <c r="C38" s="473"/>
      <c r="D38" s="473"/>
    </row>
    <row r="41" spans="1:4">
      <c r="A41" s="474"/>
      <c r="B41" s="473"/>
      <c r="C41" s="473"/>
      <c r="D41" s="473"/>
    </row>
    <row r="42" spans="1:4">
      <c r="A42" s="474"/>
      <c r="B42" s="473"/>
      <c r="C42" s="473"/>
      <c r="D42" s="473"/>
    </row>
    <row r="43" spans="1:4">
      <c r="A43" s="474"/>
      <c r="B43" s="473"/>
      <c r="C43" s="473"/>
      <c r="D43" s="473"/>
    </row>
  </sheetData>
  <sheetProtection algorithmName="SHA-512" hashValue="87iTBKAfE5vHyC05CT+ADfHyza6Wm43frz1RUHiG4jnE+7xKcp7/DH4JWlL/ETXGCMhpVa54VY46O3RX4bfZog==" saltValue="9gQnSQIQOl62UwdA1+Zg1g=="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copies="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showGridLines="0" zoomScale="80" zoomScaleNormal="80" workbookViewId="0">
      <selection sqref="A1:AX1"/>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0" ht="21">
      <c r="A1" s="407" t="s">
        <v>460</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row>
    <row r="2" spans="1:50" ht="63">
      <c r="A2" s="1" t="s">
        <v>32</v>
      </c>
      <c r="B2" s="2" t="s">
        <v>39</v>
      </c>
      <c r="C2" s="2" t="s">
        <v>40</v>
      </c>
      <c r="D2" s="2" t="s">
        <v>41</v>
      </c>
      <c r="E2" s="2" t="s">
        <v>42</v>
      </c>
      <c r="F2" s="1" t="s">
        <v>33</v>
      </c>
      <c r="G2" s="2" t="s">
        <v>39</v>
      </c>
      <c r="H2" s="2" t="s">
        <v>40</v>
      </c>
      <c r="I2" s="2" t="s">
        <v>41</v>
      </c>
      <c r="J2" s="2" t="s">
        <v>42</v>
      </c>
      <c r="K2" s="1" t="s">
        <v>34</v>
      </c>
      <c r="L2" s="2" t="s">
        <v>39</v>
      </c>
      <c r="M2" s="2" t="s">
        <v>40</v>
      </c>
      <c r="N2" s="2" t="s">
        <v>41</v>
      </c>
      <c r="O2" s="2" t="s">
        <v>42</v>
      </c>
      <c r="P2" s="1" t="s">
        <v>35</v>
      </c>
      <c r="Q2" s="2" t="s">
        <v>39</v>
      </c>
      <c r="R2" s="2" t="s">
        <v>40</v>
      </c>
      <c r="S2" s="2" t="s">
        <v>41</v>
      </c>
      <c r="T2" s="2" t="s">
        <v>42</v>
      </c>
      <c r="U2" s="1" t="s">
        <v>36</v>
      </c>
      <c r="V2" s="2" t="s">
        <v>39</v>
      </c>
      <c r="W2" s="2" t="s">
        <v>40</v>
      </c>
      <c r="X2" s="2" t="s">
        <v>41</v>
      </c>
      <c r="Y2" s="2" t="s">
        <v>42</v>
      </c>
      <c r="Z2" s="1" t="s">
        <v>37</v>
      </c>
      <c r="AA2" s="2" t="s">
        <v>39</v>
      </c>
      <c r="AB2" s="2" t="s">
        <v>40</v>
      </c>
      <c r="AC2" s="2" t="s">
        <v>41</v>
      </c>
      <c r="AD2" s="2" t="s">
        <v>42</v>
      </c>
      <c r="AE2" s="1" t="s">
        <v>38</v>
      </c>
      <c r="AF2" s="2" t="s">
        <v>39</v>
      </c>
      <c r="AG2" s="2" t="s">
        <v>40</v>
      </c>
      <c r="AH2" s="2" t="s">
        <v>41</v>
      </c>
      <c r="AI2" s="2" t="s">
        <v>42</v>
      </c>
      <c r="AJ2" s="1" t="s">
        <v>43</v>
      </c>
      <c r="AK2" s="2" t="s">
        <v>39</v>
      </c>
      <c r="AL2" s="2" t="s">
        <v>40</v>
      </c>
      <c r="AM2" s="2" t="s">
        <v>41</v>
      </c>
      <c r="AN2" s="2" t="s">
        <v>42</v>
      </c>
      <c r="AO2" s="1">
        <v>2018</v>
      </c>
      <c r="AP2" s="2" t="s">
        <v>39</v>
      </c>
      <c r="AQ2" s="2" t="s">
        <v>40</v>
      </c>
      <c r="AR2" s="2" t="s">
        <v>41</v>
      </c>
      <c r="AS2" s="2" t="s">
        <v>42</v>
      </c>
      <c r="AT2" s="1">
        <v>2019</v>
      </c>
      <c r="AU2" s="2" t="s">
        <v>39</v>
      </c>
      <c r="AV2" s="2" t="s">
        <v>40</v>
      </c>
      <c r="AW2" s="2" t="s">
        <v>41</v>
      </c>
      <c r="AX2" s="2" t="s">
        <v>42</v>
      </c>
    </row>
    <row r="3" spans="1:50">
      <c r="A3" s="3" t="s">
        <v>1</v>
      </c>
      <c r="B3">
        <v>43801</v>
      </c>
      <c r="C3">
        <v>2.1</v>
      </c>
      <c r="D3">
        <v>597</v>
      </c>
      <c r="E3">
        <v>1.4</v>
      </c>
      <c r="F3" s="3" t="s">
        <v>1</v>
      </c>
      <c r="G3">
        <v>45134</v>
      </c>
      <c r="H3">
        <v>2.1</v>
      </c>
      <c r="I3">
        <v>1333</v>
      </c>
      <c r="J3">
        <v>3</v>
      </c>
      <c r="K3" s="3" t="s">
        <v>1</v>
      </c>
      <c r="L3">
        <v>46894</v>
      </c>
      <c r="M3">
        <v>2.2000000000000002</v>
      </c>
      <c r="N3">
        <v>1760</v>
      </c>
      <c r="O3">
        <v>3.9</v>
      </c>
      <c r="P3" s="3" t="s">
        <v>1</v>
      </c>
      <c r="Q3">
        <v>49387</v>
      </c>
      <c r="R3">
        <v>2.2999999999999998</v>
      </c>
      <c r="S3">
        <v>2493</v>
      </c>
      <c r="T3">
        <v>5.3</v>
      </c>
      <c r="U3" s="3" t="s">
        <v>1</v>
      </c>
      <c r="V3">
        <v>46667</v>
      </c>
      <c r="W3">
        <v>2.2000000000000002</v>
      </c>
      <c r="X3">
        <v>-2720</v>
      </c>
      <c r="Y3">
        <v>-5.5</v>
      </c>
      <c r="Z3" s="3" t="s">
        <v>1</v>
      </c>
      <c r="AA3">
        <v>45405</v>
      </c>
      <c r="AB3">
        <v>2.2000000000000002</v>
      </c>
      <c r="AC3">
        <v>-1262</v>
      </c>
      <c r="AD3">
        <v>-2.7</v>
      </c>
      <c r="AE3" s="3" t="s">
        <v>1</v>
      </c>
      <c r="AF3">
        <v>47316</v>
      </c>
      <c r="AG3">
        <v>2.2999999999999998</v>
      </c>
      <c r="AH3">
        <v>1911</v>
      </c>
      <c r="AI3">
        <v>4.2</v>
      </c>
      <c r="AJ3" s="3" t="s">
        <v>1</v>
      </c>
      <c r="AK3">
        <v>46833</v>
      </c>
      <c r="AL3">
        <v>2.2000000000000002</v>
      </c>
      <c r="AM3">
        <v>-483</v>
      </c>
      <c r="AN3">
        <v>-1</v>
      </c>
      <c r="AO3" s="3" t="s">
        <v>1</v>
      </c>
      <c r="AP3" s="6">
        <v>47280</v>
      </c>
      <c r="AQ3" s="8">
        <v>2.2000000000000002</v>
      </c>
      <c r="AR3" s="8">
        <v>447</v>
      </c>
      <c r="AS3" s="8">
        <v>0.9</v>
      </c>
      <c r="AT3" s="3" t="s">
        <v>1</v>
      </c>
      <c r="AU3" s="6">
        <v>47869</v>
      </c>
      <c r="AV3" s="8">
        <v>2.2000000000000002</v>
      </c>
      <c r="AW3" s="8">
        <v>589</v>
      </c>
      <c r="AX3" s="8">
        <v>1.2</v>
      </c>
    </row>
    <row r="4" spans="1:50">
      <c r="A4" s="3" t="s">
        <v>2</v>
      </c>
      <c r="B4">
        <v>5543</v>
      </c>
      <c r="C4">
        <v>0.3</v>
      </c>
      <c r="D4">
        <v>41</v>
      </c>
      <c r="E4">
        <v>0.8</v>
      </c>
      <c r="F4" s="3" t="s">
        <v>2</v>
      </c>
      <c r="G4">
        <v>5536</v>
      </c>
      <c r="H4">
        <v>0.3</v>
      </c>
      <c r="I4">
        <v>-7</v>
      </c>
      <c r="J4">
        <v>-0.1</v>
      </c>
      <c r="K4" s="3" t="s">
        <v>2</v>
      </c>
      <c r="L4">
        <v>5507</v>
      </c>
      <c r="M4">
        <v>0.3</v>
      </c>
      <c r="N4">
        <v>-29</v>
      </c>
      <c r="O4">
        <v>-0.5</v>
      </c>
      <c r="P4" s="3" t="s">
        <v>2</v>
      </c>
      <c r="Q4">
        <v>5497</v>
      </c>
      <c r="R4">
        <v>0.3</v>
      </c>
      <c r="S4">
        <v>-10</v>
      </c>
      <c r="T4">
        <v>-0.2</v>
      </c>
      <c r="U4" s="3" t="s">
        <v>2</v>
      </c>
      <c r="V4">
        <v>5464</v>
      </c>
      <c r="W4">
        <v>0.3</v>
      </c>
      <c r="X4">
        <v>-33</v>
      </c>
      <c r="Y4">
        <v>-0.6</v>
      </c>
      <c r="Z4" s="3" t="s">
        <v>2</v>
      </c>
      <c r="AA4">
        <v>5499</v>
      </c>
      <c r="AB4">
        <v>0.3</v>
      </c>
      <c r="AC4">
        <v>35</v>
      </c>
      <c r="AD4">
        <v>0.6</v>
      </c>
      <c r="AE4" s="3" t="s">
        <v>2</v>
      </c>
      <c r="AF4">
        <v>5458</v>
      </c>
      <c r="AG4">
        <v>0.3</v>
      </c>
      <c r="AH4">
        <v>-41</v>
      </c>
      <c r="AI4">
        <v>-0.7</v>
      </c>
      <c r="AJ4" s="3" t="s">
        <v>2</v>
      </c>
      <c r="AK4">
        <v>5531</v>
      </c>
      <c r="AL4">
        <v>0.3</v>
      </c>
      <c r="AM4">
        <v>73</v>
      </c>
      <c r="AN4">
        <v>1.3</v>
      </c>
      <c r="AO4" s="3" t="s">
        <v>2</v>
      </c>
      <c r="AP4" s="6">
        <v>5562</v>
      </c>
      <c r="AQ4" s="8">
        <v>0.3</v>
      </c>
      <c r="AR4" s="8">
        <v>31</v>
      </c>
      <c r="AS4" s="8">
        <v>0.6</v>
      </c>
      <c r="AT4" s="3" t="s">
        <v>2</v>
      </c>
      <c r="AU4" s="6">
        <v>5551</v>
      </c>
      <c r="AV4" s="8">
        <v>0.3</v>
      </c>
      <c r="AW4" s="8">
        <v>-11</v>
      </c>
      <c r="AX4" s="8">
        <v>-0.2</v>
      </c>
    </row>
    <row r="5" spans="1:50">
      <c r="A5" s="3" t="s">
        <v>3</v>
      </c>
      <c r="B5">
        <v>7891</v>
      </c>
      <c r="C5">
        <v>0.4</v>
      </c>
      <c r="D5">
        <v>41</v>
      </c>
      <c r="E5">
        <v>0.5</v>
      </c>
      <c r="F5" s="3" t="s">
        <v>3</v>
      </c>
      <c r="G5">
        <v>7924</v>
      </c>
      <c r="H5">
        <v>0.4</v>
      </c>
      <c r="I5">
        <v>33</v>
      </c>
      <c r="J5">
        <v>0.4</v>
      </c>
      <c r="K5" s="3" t="s">
        <v>3</v>
      </c>
      <c r="L5">
        <v>8090</v>
      </c>
      <c r="M5">
        <v>0.4</v>
      </c>
      <c r="N5">
        <v>166</v>
      </c>
      <c r="O5">
        <v>2.1</v>
      </c>
      <c r="P5" s="3" t="s">
        <v>3</v>
      </c>
      <c r="Q5">
        <v>7392</v>
      </c>
      <c r="R5">
        <v>0.3</v>
      </c>
      <c r="S5">
        <v>-698</v>
      </c>
      <c r="T5">
        <v>-8.6</v>
      </c>
      <c r="U5" s="3" t="s">
        <v>3</v>
      </c>
      <c r="V5">
        <v>7670</v>
      </c>
      <c r="W5">
        <v>0.4</v>
      </c>
      <c r="X5">
        <v>278</v>
      </c>
      <c r="Y5">
        <v>3.8</v>
      </c>
      <c r="Z5" s="3" t="s">
        <v>3</v>
      </c>
      <c r="AA5">
        <v>7327</v>
      </c>
      <c r="AB5">
        <v>0.3</v>
      </c>
      <c r="AC5">
        <v>-343</v>
      </c>
      <c r="AD5">
        <v>-4.5</v>
      </c>
      <c r="AE5" s="3" t="s">
        <v>3</v>
      </c>
      <c r="AF5">
        <v>7423</v>
      </c>
      <c r="AG5">
        <v>0.4</v>
      </c>
      <c r="AH5">
        <v>96</v>
      </c>
      <c r="AI5">
        <v>1.3</v>
      </c>
      <c r="AJ5" s="3" t="s">
        <v>3</v>
      </c>
      <c r="AK5">
        <v>7594</v>
      </c>
      <c r="AL5">
        <v>0.4</v>
      </c>
      <c r="AM5">
        <v>171</v>
      </c>
      <c r="AN5">
        <v>2.2999999999999998</v>
      </c>
      <c r="AO5" s="3" t="s">
        <v>3</v>
      </c>
      <c r="AP5" s="6">
        <v>7831</v>
      </c>
      <c r="AQ5" s="8">
        <v>0.4</v>
      </c>
      <c r="AR5" s="8">
        <v>237</v>
      </c>
      <c r="AS5" s="8">
        <v>3</v>
      </c>
      <c r="AT5" s="3" t="s">
        <v>3</v>
      </c>
      <c r="AU5" s="6">
        <v>7988</v>
      </c>
      <c r="AV5" s="8">
        <v>0.4</v>
      </c>
      <c r="AW5" s="8">
        <v>157</v>
      </c>
      <c r="AX5" s="8">
        <v>2</v>
      </c>
    </row>
    <row r="6" spans="1:50">
      <c r="A6" s="3" t="s">
        <v>4</v>
      </c>
      <c r="B6">
        <v>79377</v>
      </c>
      <c r="C6">
        <v>3.8</v>
      </c>
      <c r="D6">
        <v>763</v>
      </c>
      <c r="E6">
        <v>1</v>
      </c>
      <c r="F6" s="3" t="s">
        <v>4</v>
      </c>
      <c r="G6">
        <v>75339</v>
      </c>
      <c r="H6">
        <v>3.5</v>
      </c>
      <c r="I6">
        <v>-4038</v>
      </c>
      <c r="J6">
        <v>-5.0999999999999996</v>
      </c>
      <c r="K6" s="3" t="s">
        <v>4</v>
      </c>
      <c r="L6">
        <v>77718</v>
      </c>
      <c r="M6">
        <v>3.7</v>
      </c>
      <c r="N6">
        <v>2379</v>
      </c>
      <c r="O6">
        <v>3.2</v>
      </c>
      <c r="P6" s="3" t="s">
        <v>4</v>
      </c>
      <c r="Q6">
        <v>80987</v>
      </c>
      <c r="R6">
        <v>3.8</v>
      </c>
      <c r="S6">
        <v>3269</v>
      </c>
      <c r="T6">
        <v>4.2</v>
      </c>
      <c r="U6" s="3" t="s">
        <v>4</v>
      </c>
      <c r="V6">
        <v>79890</v>
      </c>
      <c r="W6">
        <v>3.8</v>
      </c>
      <c r="X6">
        <v>-1097</v>
      </c>
      <c r="Y6">
        <v>-1.4</v>
      </c>
      <c r="Z6" s="3" t="s">
        <v>4</v>
      </c>
      <c r="AA6">
        <v>79928</v>
      </c>
      <c r="AB6">
        <v>3.8</v>
      </c>
      <c r="AC6">
        <v>38</v>
      </c>
      <c r="AD6">
        <v>0</v>
      </c>
      <c r="AE6" s="3" t="s">
        <v>4</v>
      </c>
      <c r="AF6">
        <v>79172</v>
      </c>
      <c r="AG6">
        <v>3.8</v>
      </c>
      <c r="AH6">
        <v>-756</v>
      </c>
      <c r="AI6">
        <v>-0.9</v>
      </c>
      <c r="AJ6" s="3" t="s">
        <v>4</v>
      </c>
      <c r="AK6">
        <v>78930</v>
      </c>
      <c r="AL6">
        <v>3.7</v>
      </c>
      <c r="AM6">
        <v>-242</v>
      </c>
      <c r="AN6">
        <v>-0.3</v>
      </c>
      <c r="AO6" s="3" t="s">
        <v>4</v>
      </c>
      <c r="AP6" s="6">
        <v>79448</v>
      </c>
      <c r="AQ6" s="8">
        <v>3.7</v>
      </c>
      <c r="AR6" s="8">
        <v>518</v>
      </c>
      <c r="AS6" s="8">
        <v>0.7</v>
      </c>
      <c r="AT6" s="3" t="s">
        <v>4</v>
      </c>
      <c r="AU6" s="6">
        <v>81216</v>
      </c>
      <c r="AV6" s="8">
        <v>3.8</v>
      </c>
      <c r="AW6" s="6">
        <v>1768</v>
      </c>
      <c r="AX6" s="8">
        <v>2.2000000000000002</v>
      </c>
    </row>
    <row r="7" spans="1:50">
      <c r="A7" s="3" t="s">
        <v>5</v>
      </c>
      <c r="B7">
        <v>5151</v>
      </c>
      <c r="C7">
        <v>0.2</v>
      </c>
      <c r="D7">
        <v>-43</v>
      </c>
      <c r="E7">
        <v>-0.8</v>
      </c>
      <c r="F7" s="3" t="s">
        <v>5</v>
      </c>
      <c r="G7">
        <v>5103</v>
      </c>
      <c r="H7">
        <v>0.2</v>
      </c>
      <c r="I7">
        <v>-48</v>
      </c>
      <c r="J7">
        <v>-0.9</v>
      </c>
      <c r="K7" s="3" t="s">
        <v>5</v>
      </c>
      <c r="L7">
        <v>4916</v>
      </c>
      <c r="M7">
        <v>0.2</v>
      </c>
      <c r="N7">
        <v>-187</v>
      </c>
      <c r="O7">
        <v>-3.7</v>
      </c>
      <c r="P7" s="3" t="s">
        <v>5</v>
      </c>
      <c r="Q7">
        <v>4961</v>
      </c>
      <c r="R7">
        <v>0.2</v>
      </c>
      <c r="S7">
        <v>45</v>
      </c>
      <c r="T7">
        <v>0.9</v>
      </c>
      <c r="U7" s="3" t="s">
        <v>5</v>
      </c>
      <c r="V7">
        <v>4884</v>
      </c>
      <c r="W7">
        <v>0.2</v>
      </c>
      <c r="X7">
        <v>-77</v>
      </c>
      <c r="Y7">
        <v>-1.6</v>
      </c>
      <c r="Z7" s="3" t="s">
        <v>5</v>
      </c>
      <c r="AA7">
        <v>4859</v>
      </c>
      <c r="AB7">
        <v>0.2</v>
      </c>
      <c r="AC7">
        <v>-25</v>
      </c>
      <c r="AD7">
        <v>-0.5</v>
      </c>
      <c r="AE7" s="3" t="s">
        <v>5</v>
      </c>
      <c r="AF7">
        <v>4832</v>
      </c>
      <c r="AG7">
        <v>0.2</v>
      </c>
      <c r="AH7">
        <v>-27</v>
      </c>
      <c r="AI7">
        <v>-0.6</v>
      </c>
      <c r="AJ7" s="3" t="s">
        <v>5</v>
      </c>
      <c r="AK7">
        <v>4797</v>
      </c>
      <c r="AL7">
        <v>0.2</v>
      </c>
      <c r="AM7">
        <v>-35</v>
      </c>
      <c r="AN7">
        <v>-0.7</v>
      </c>
      <c r="AO7" s="3" t="s">
        <v>5</v>
      </c>
      <c r="AP7" s="6">
        <v>4755</v>
      </c>
      <c r="AQ7" s="8">
        <v>0.2</v>
      </c>
      <c r="AR7" s="8">
        <v>-42</v>
      </c>
      <c r="AS7" s="8">
        <v>-0.9</v>
      </c>
      <c r="AT7" s="3" t="s">
        <v>5</v>
      </c>
      <c r="AU7" s="6">
        <v>4778</v>
      </c>
      <c r="AV7" s="8">
        <v>0.2</v>
      </c>
      <c r="AW7" s="8">
        <v>23</v>
      </c>
      <c r="AX7" s="8">
        <v>0.5</v>
      </c>
    </row>
    <row r="8" spans="1:50">
      <c r="A8" s="3" t="s">
        <v>6</v>
      </c>
      <c r="B8">
        <v>25140</v>
      </c>
      <c r="C8">
        <v>1.2</v>
      </c>
      <c r="D8">
        <v>821</v>
      </c>
      <c r="E8">
        <v>3.4</v>
      </c>
      <c r="F8" s="3" t="s">
        <v>6</v>
      </c>
      <c r="G8">
        <v>25957</v>
      </c>
      <c r="H8">
        <v>1.2</v>
      </c>
      <c r="I8">
        <v>817</v>
      </c>
      <c r="J8">
        <v>3.2</v>
      </c>
      <c r="K8" s="3" t="s">
        <v>6</v>
      </c>
      <c r="L8">
        <v>26290</v>
      </c>
      <c r="M8">
        <v>1.2</v>
      </c>
      <c r="N8">
        <v>333</v>
      </c>
      <c r="O8">
        <v>1.3</v>
      </c>
      <c r="P8" s="3" t="s">
        <v>6</v>
      </c>
      <c r="Q8">
        <v>26134</v>
      </c>
      <c r="R8">
        <v>1.2</v>
      </c>
      <c r="S8">
        <v>-156</v>
      </c>
      <c r="T8">
        <v>-0.6</v>
      </c>
      <c r="U8" s="3" t="s">
        <v>6</v>
      </c>
      <c r="V8">
        <v>26543</v>
      </c>
      <c r="W8">
        <v>1.3</v>
      </c>
      <c r="X8">
        <v>409</v>
      </c>
      <c r="Y8">
        <v>1.6</v>
      </c>
      <c r="Z8" s="3" t="s">
        <v>6</v>
      </c>
      <c r="AA8">
        <v>26490</v>
      </c>
      <c r="AB8">
        <v>1.3</v>
      </c>
      <c r="AC8">
        <v>-53</v>
      </c>
      <c r="AD8">
        <v>-0.2</v>
      </c>
      <c r="AE8" s="3" t="s">
        <v>6</v>
      </c>
      <c r="AF8">
        <v>26746</v>
      </c>
      <c r="AG8">
        <v>1.3</v>
      </c>
      <c r="AH8">
        <v>256</v>
      </c>
      <c r="AI8">
        <v>1</v>
      </c>
      <c r="AJ8" s="3" t="s">
        <v>6</v>
      </c>
      <c r="AK8">
        <v>27149</v>
      </c>
      <c r="AL8">
        <v>1.3</v>
      </c>
      <c r="AM8">
        <v>403</v>
      </c>
      <c r="AN8">
        <v>1.5</v>
      </c>
      <c r="AO8" s="3" t="s">
        <v>6</v>
      </c>
      <c r="AP8" s="6">
        <v>27641</v>
      </c>
      <c r="AQ8" s="8">
        <v>1.3</v>
      </c>
      <c r="AR8" s="8">
        <v>492</v>
      </c>
      <c r="AS8" s="8">
        <v>1.8</v>
      </c>
      <c r="AT8" s="3" t="s">
        <v>6</v>
      </c>
      <c r="AU8" s="6">
        <v>27985</v>
      </c>
      <c r="AV8" s="8">
        <v>1.3</v>
      </c>
      <c r="AW8" s="8">
        <v>344</v>
      </c>
      <c r="AX8" s="8">
        <v>1.2</v>
      </c>
    </row>
    <row r="9" spans="1:50">
      <c r="A9" s="3" t="s">
        <v>7</v>
      </c>
      <c r="B9">
        <v>2777</v>
      </c>
      <c r="C9">
        <v>0.1</v>
      </c>
      <c r="D9">
        <v>3</v>
      </c>
      <c r="E9">
        <v>0.1</v>
      </c>
      <c r="F9" s="3" t="s">
        <v>7</v>
      </c>
      <c r="G9">
        <v>3015</v>
      </c>
      <c r="H9">
        <v>0.1</v>
      </c>
      <c r="I9">
        <v>238</v>
      </c>
      <c r="J9">
        <v>8.6</v>
      </c>
      <c r="K9" s="3" t="s">
        <v>7</v>
      </c>
      <c r="L9">
        <v>2963</v>
      </c>
      <c r="M9">
        <v>0.1</v>
      </c>
      <c r="N9">
        <v>-52</v>
      </c>
      <c r="O9">
        <v>-1.7</v>
      </c>
      <c r="P9" s="3" t="s">
        <v>7</v>
      </c>
      <c r="Q9">
        <v>2873</v>
      </c>
      <c r="R9">
        <v>0.1</v>
      </c>
      <c r="S9">
        <v>-90</v>
      </c>
      <c r="T9">
        <v>-3</v>
      </c>
      <c r="U9" s="3" t="s">
        <v>7</v>
      </c>
      <c r="V9">
        <v>2846</v>
      </c>
      <c r="W9">
        <v>0.1</v>
      </c>
      <c r="X9">
        <v>-27</v>
      </c>
      <c r="Y9">
        <v>-0.9</v>
      </c>
      <c r="Z9" s="3" t="s">
        <v>7</v>
      </c>
      <c r="AA9">
        <v>2820</v>
      </c>
      <c r="AB9">
        <v>0.1</v>
      </c>
      <c r="AC9">
        <v>-26</v>
      </c>
      <c r="AD9">
        <v>-0.9</v>
      </c>
      <c r="AE9" s="3" t="s">
        <v>7</v>
      </c>
      <c r="AF9">
        <v>2783</v>
      </c>
      <c r="AG9">
        <v>0.1</v>
      </c>
      <c r="AH9">
        <v>-37</v>
      </c>
      <c r="AI9">
        <v>-1.3</v>
      </c>
      <c r="AJ9" s="3" t="s">
        <v>7</v>
      </c>
      <c r="AK9">
        <v>2743</v>
      </c>
      <c r="AL9">
        <v>0.1</v>
      </c>
      <c r="AM9">
        <v>-40</v>
      </c>
      <c r="AN9">
        <v>-1.5</v>
      </c>
      <c r="AO9" s="3" t="s">
        <v>7</v>
      </c>
      <c r="AP9" s="6">
        <v>2768</v>
      </c>
      <c r="AQ9" s="8">
        <v>0.1</v>
      </c>
      <c r="AR9" s="8">
        <v>25</v>
      </c>
      <c r="AS9" s="8">
        <v>0.9</v>
      </c>
      <c r="AT9" s="3" t="s">
        <v>7</v>
      </c>
      <c r="AU9" s="6">
        <v>2786</v>
      </c>
      <c r="AV9" s="8">
        <v>0.1</v>
      </c>
      <c r="AW9" s="8">
        <v>18</v>
      </c>
      <c r="AX9" s="8">
        <v>0.6</v>
      </c>
    </row>
    <row r="10" spans="1:50">
      <c r="A10" s="3" t="s">
        <v>8</v>
      </c>
      <c r="B10">
        <v>5413</v>
      </c>
      <c r="C10">
        <v>0.3</v>
      </c>
      <c r="D10">
        <v>-3</v>
      </c>
      <c r="E10">
        <v>-0.1</v>
      </c>
      <c r="F10" s="3" t="s">
        <v>8</v>
      </c>
      <c r="G10">
        <v>5327</v>
      </c>
      <c r="H10">
        <v>0.3</v>
      </c>
      <c r="I10">
        <v>-86</v>
      </c>
      <c r="J10">
        <v>-1.6</v>
      </c>
      <c r="K10" s="3" t="s">
        <v>8</v>
      </c>
      <c r="L10">
        <v>5090</v>
      </c>
      <c r="M10">
        <v>0.2</v>
      </c>
      <c r="N10">
        <v>-237</v>
      </c>
      <c r="O10">
        <v>-4.4000000000000004</v>
      </c>
      <c r="P10" s="3" t="s">
        <v>8</v>
      </c>
      <c r="Q10">
        <v>5086</v>
      </c>
      <c r="R10">
        <v>0.2</v>
      </c>
      <c r="S10">
        <v>-4</v>
      </c>
      <c r="T10">
        <v>-0.1</v>
      </c>
      <c r="U10" s="3" t="s">
        <v>8</v>
      </c>
      <c r="V10">
        <v>5169</v>
      </c>
      <c r="W10">
        <v>0.2</v>
      </c>
      <c r="X10">
        <v>83</v>
      </c>
      <c r="Y10">
        <v>1.6</v>
      </c>
      <c r="Z10" s="3" t="s">
        <v>8</v>
      </c>
      <c r="AA10">
        <v>4966</v>
      </c>
      <c r="AB10">
        <v>0.2</v>
      </c>
      <c r="AC10">
        <v>-203</v>
      </c>
      <c r="AD10">
        <v>-3.9</v>
      </c>
      <c r="AE10" s="3" t="s">
        <v>8</v>
      </c>
      <c r="AF10">
        <v>4916</v>
      </c>
      <c r="AG10">
        <v>0.2</v>
      </c>
      <c r="AH10">
        <v>-50</v>
      </c>
      <c r="AI10">
        <v>-1</v>
      </c>
      <c r="AJ10" s="3" t="s">
        <v>8</v>
      </c>
      <c r="AK10">
        <v>4827</v>
      </c>
      <c r="AL10">
        <v>0.2</v>
      </c>
      <c r="AM10">
        <v>-89</v>
      </c>
      <c r="AN10">
        <v>-1.8</v>
      </c>
      <c r="AO10" s="3" t="s">
        <v>8</v>
      </c>
      <c r="AP10" s="6">
        <v>4819</v>
      </c>
      <c r="AQ10" s="8">
        <v>0.2</v>
      </c>
      <c r="AR10" s="8">
        <v>-8</v>
      </c>
      <c r="AS10" s="8">
        <v>-0.2</v>
      </c>
      <c r="AT10" s="3" t="s">
        <v>8</v>
      </c>
      <c r="AU10" s="6">
        <v>4871</v>
      </c>
      <c r="AV10" s="8">
        <v>0.2</v>
      </c>
      <c r="AW10" s="8">
        <v>52</v>
      </c>
      <c r="AX10" s="8">
        <v>1.1000000000000001</v>
      </c>
    </row>
    <row r="11" spans="1:50">
      <c r="A11" s="3" t="s">
        <v>9</v>
      </c>
      <c r="B11">
        <v>40862</v>
      </c>
      <c r="C11">
        <v>1.9</v>
      </c>
      <c r="D11">
        <v>869</v>
      </c>
      <c r="E11">
        <v>2.2000000000000002</v>
      </c>
      <c r="F11" s="3" t="s">
        <v>9</v>
      </c>
      <c r="G11">
        <v>41555</v>
      </c>
      <c r="H11">
        <v>2</v>
      </c>
      <c r="I11">
        <v>693</v>
      </c>
      <c r="J11">
        <v>1.7</v>
      </c>
      <c r="K11" s="3" t="s">
        <v>9</v>
      </c>
      <c r="L11">
        <v>42545</v>
      </c>
      <c r="M11">
        <v>2</v>
      </c>
      <c r="N11">
        <v>990</v>
      </c>
      <c r="O11">
        <v>2.4</v>
      </c>
      <c r="P11" s="3" t="s">
        <v>9</v>
      </c>
      <c r="Q11">
        <v>43608</v>
      </c>
      <c r="R11">
        <v>2.1</v>
      </c>
      <c r="S11">
        <v>1063</v>
      </c>
      <c r="T11">
        <v>2.5</v>
      </c>
      <c r="U11" s="3" t="s">
        <v>9</v>
      </c>
      <c r="V11">
        <v>43455</v>
      </c>
      <c r="W11">
        <v>2.1</v>
      </c>
      <c r="X11">
        <v>-153</v>
      </c>
      <c r="Y11">
        <v>-0.4</v>
      </c>
      <c r="Z11" s="3" t="s">
        <v>9</v>
      </c>
      <c r="AA11">
        <v>44846</v>
      </c>
      <c r="AB11">
        <v>2.1</v>
      </c>
      <c r="AC11">
        <v>1391</v>
      </c>
      <c r="AD11">
        <v>3.2</v>
      </c>
      <c r="AE11" s="3" t="s">
        <v>9</v>
      </c>
      <c r="AF11">
        <v>45332</v>
      </c>
      <c r="AG11">
        <v>2.2000000000000002</v>
      </c>
      <c r="AH11">
        <v>486</v>
      </c>
      <c r="AI11">
        <v>1.1000000000000001</v>
      </c>
      <c r="AJ11" s="3" t="s">
        <v>9</v>
      </c>
      <c r="AK11">
        <v>46816</v>
      </c>
      <c r="AL11">
        <v>2.2000000000000002</v>
      </c>
      <c r="AM11">
        <v>1484</v>
      </c>
      <c r="AN11">
        <v>3.2</v>
      </c>
      <c r="AO11" s="3" t="s">
        <v>9</v>
      </c>
      <c r="AP11" s="6">
        <v>48374</v>
      </c>
      <c r="AQ11" s="8">
        <v>2.2999999999999998</v>
      </c>
      <c r="AR11" s="6">
        <v>1558</v>
      </c>
      <c r="AS11" s="8">
        <v>3.2</v>
      </c>
      <c r="AT11" s="3" t="s">
        <v>9</v>
      </c>
      <c r="AU11" s="6">
        <v>50146</v>
      </c>
      <c r="AV11" s="8">
        <v>2.2999999999999998</v>
      </c>
      <c r="AW11" s="6">
        <v>1772</v>
      </c>
      <c r="AX11" s="8">
        <v>3.7</v>
      </c>
    </row>
    <row r="12" spans="1:50">
      <c r="A12" s="3" t="s">
        <v>10</v>
      </c>
      <c r="B12">
        <v>5475</v>
      </c>
      <c r="C12">
        <v>0.3</v>
      </c>
      <c r="D12">
        <v>-12</v>
      </c>
      <c r="E12">
        <v>-0.2</v>
      </c>
      <c r="F12" s="3" t="s">
        <v>10</v>
      </c>
      <c r="G12">
        <v>5455</v>
      </c>
      <c r="H12">
        <v>0.3</v>
      </c>
      <c r="I12">
        <v>-20</v>
      </c>
      <c r="J12">
        <v>-0.4</v>
      </c>
      <c r="K12" s="3" t="s">
        <v>10</v>
      </c>
      <c r="L12">
        <v>5441</v>
      </c>
      <c r="M12">
        <v>0.3</v>
      </c>
      <c r="N12">
        <v>-14</v>
      </c>
      <c r="O12">
        <v>-0.3</v>
      </c>
      <c r="P12" s="3" t="s">
        <v>10</v>
      </c>
      <c r="Q12">
        <v>5448</v>
      </c>
      <c r="R12">
        <v>0.3</v>
      </c>
      <c r="S12">
        <v>7</v>
      </c>
      <c r="T12">
        <v>0.1</v>
      </c>
      <c r="U12" s="3" t="s">
        <v>10</v>
      </c>
      <c r="V12">
        <v>5482</v>
      </c>
      <c r="W12">
        <v>0.3</v>
      </c>
      <c r="X12">
        <v>34</v>
      </c>
      <c r="Y12">
        <v>0.6</v>
      </c>
      <c r="Z12" s="3" t="s">
        <v>10</v>
      </c>
      <c r="AA12">
        <v>5433</v>
      </c>
      <c r="AB12">
        <v>0.3</v>
      </c>
      <c r="AC12">
        <v>-49</v>
      </c>
      <c r="AD12">
        <v>-0.9</v>
      </c>
      <c r="AE12" s="3" t="s">
        <v>10</v>
      </c>
      <c r="AF12">
        <v>5423</v>
      </c>
      <c r="AG12">
        <v>0.3</v>
      </c>
      <c r="AH12">
        <v>-10</v>
      </c>
      <c r="AI12">
        <v>-0.2</v>
      </c>
      <c r="AJ12" s="3" t="s">
        <v>10</v>
      </c>
      <c r="AK12">
        <v>5426</v>
      </c>
      <c r="AL12">
        <v>0.3</v>
      </c>
      <c r="AM12">
        <v>3</v>
      </c>
      <c r="AN12">
        <v>0.1</v>
      </c>
      <c r="AO12" s="3" t="s">
        <v>10</v>
      </c>
      <c r="AP12" s="6">
        <v>5428</v>
      </c>
      <c r="AQ12" s="8">
        <v>0.3</v>
      </c>
      <c r="AR12" s="8">
        <v>2</v>
      </c>
      <c r="AS12" s="8">
        <v>0</v>
      </c>
      <c r="AT12" s="3" t="s">
        <v>10</v>
      </c>
      <c r="AU12" s="6">
        <v>5520</v>
      </c>
      <c r="AV12" s="8">
        <v>0.3</v>
      </c>
      <c r="AW12" s="8">
        <v>92</v>
      </c>
      <c r="AX12" s="8">
        <v>1.7</v>
      </c>
    </row>
    <row r="13" spans="1:50">
      <c r="A13" s="3" t="s">
        <v>11</v>
      </c>
      <c r="B13">
        <v>20535</v>
      </c>
      <c r="C13">
        <v>1</v>
      </c>
      <c r="D13">
        <v>-1</v>
      </c>
      <c r="E13">
        <v>0</v>
      </c>
      <c r="F13" s="3" t="s">
        <v>11</v>
      </c>
      <c r="G13">
        <v>20396</v>
      </c>
      <c r="H13">
        <v>1</v>
      </c>
      <c r="I13">
        <v>-139</v>
      </c>
      <c r="J13">
        <v>-0.7</v>
      </c>
      <c r="K13" s="3" t="s">
        <v>11</v>
      </c>
      <c r="L13">
        <v>20387</v>
      </c>
      <c r="M13">
        <v>1</v>
      </c>
      <c r="N13">
        <v>-9</v>
      </c>
      <c r="O13">
        <v>0</v>
      </c>
      <c r="P13" s="3" t="s">
        <v>11</v>
      </c>
      <c r="Q13">
        <v>20537</v>
      </c>
      <c r="R13">
        <v>1</v>
      </c>
      <c r="S13">
        <v>150</v>
      </c>
      <c r="T13">
        <v>0.7</v>
      </c>
      <c r="U13" s="3" t="s">
        <v>11</v>
      </c>
      <c r="V13">
        <v>20061</v>
      </c>
      <c r="W13">
        <v>1</v>
      </c>
      <c r="X13">
        <v>-476</v>
      </c>
      <c r="Y13">
        <v>-2.2999999999999998</v>
      </c>
      <c r="Z13" s="3" t="s">
        <v>11</v>
      </c>
      <c r="AA13">
        <v>20373</v>
      </c>
      <c r="AB13">
        <v>1</v>
      </c>
      <c r="AC13">
        <v>312</v>
      </c>
      <c r="AD13">
        <v>1.6</v>
      </c>
      <c r="AE13" s="3" t="s">
        <v>11</v>
      </c>
      <c r="AF13">
        <v>20460</v>
      </c>
      <c r="AG13">
        <v>1</v>
      </c>
      <c r="AH13">
        <v>87</v>
      </c>
      <c r="AI13">
        <v>0.4</v>
      </c>
      <c r="AJ13" s="3" t="s">
        <v>11</v>
      </c>
      <c r="AK13">
        <v>20537</v>
      </c>
      <c r="AL13">
        <v>1</v>
      </c>
      <c r="AM13">
        <v>77</v>
      </c>
      <c r="AN13">
        <v>0.4</v>
      </c>
      <c r="AO13" s="3" t="s">
        <v>11</v>
      </c>
      <c r="AP13" s="6">
        <v>20991</v>
      </c>
      <c r="AQ13" s="8">
        <v>1</v>
      </c>
      <c r="AR13" s="8">
        <v>454</v>
      </c>
      <c r="AS13" s="8">
        <v>2.2000000000000002</v>
      </c>
      <c r="AT13" s="3" t="s">
        <v>11</v>
      </c>
      <c r="AU13" s="6">
        <v>21368</v>
      </c>
      <c r="AV13" s="8">
        <v>1</v>
      </c>
      <c r="AW13" s="8">
        <v>377</v>
      </c>
      <c r="AX13" s="8">
        <v>1.8</v>
      </c>
    </row>
    <row r="14" spans="1:50">
      <c r="A14" s="3" t="s">
        <v>12</v>
      </c>
      <c r="B14">
        <v>17852</v>
      </c>
      <c r="C14">
        <v>0.8</v>
      </c>
      <c r="D14">
        <v>190</v>
      </c>
      <c r="E14">
        <v>1.1000000000000001</v>
      </c>
      <c r="F14" s="3" t="s">
        <v>12</v>
      </c>
      <c r="G14">
        <v>18131</v>
      </c>
      <c r="H14">
        <v>0.9</v>
      </c>
      <c r="I14">
        <v>279</v>
      </c>
      <c r="J14">
        <v>1.6</v>
      </c>
      <c r="K14" s="3" t="s">
        <v>12</v>
      </c>
      <c r="L14">
        <v>18445</v>
      </c>
      <c r="M14">
        <v>0.9</v>
      </c>
      <c r="N14">
        <v>314</v>
      </c>
      <c r="O14">
        <v>1.7</v>
      </c>
      <c r="P14" s="3" t="s">
        <v>12</v>
      </c>
      <c r="Q14">
        <v>18589</v>
      </c>
      <c r="R14">
        <v>0.9</v>
      </c>
      <c r="S14">
        <v>144</v>
      </c>
      <c r="T14">
        <v>0.8</v>
      </c>
      <c r="U14" s="3" t="s">
        <v>12</v>
      </c>
      <c r="V14">
        <v>18751</v>
      </c>
      <c r="W14">
        <v>0.9</v>
      </c>
      <c r="X14">
        <v>162</v>
      </c>
      <c r="Y14">
        <v>0.9</v>
      </c>
      <c r="Z14" s="3" t="s">
        <v>12</v>
      </c>
      <c r="AA14">
        <v>18777</v>
      </c>
      <c r="AB14">
        <v>0.9</v>
      </c>
      <c r="AC14">
        <v>26</v>
      </c>
      <c r="AD14">
        <v>0.1</v>
      </c>
      <c r="AE14" s="3" t="s">
        <v>12</v>
      </c>
      <c r="AF14">
        <v>19000</v>
      </c>
      <c r="AG14">
        <v>0.9</v>
      </c>
      <c r="AH14">
        <v>223</v>
      </c>
      <c r="AI14">
        <v>1.2</v>
      </c>
      <c r="AJ14" s="3" t="s">
        <v>12</v>
      </c>
      <c r="AK14">
        <v>19273</v>
      </c>
      <c r="AL14">
        <v>0.9</v>
      </c>
      <c r="AM14">
        <v>273</v>
      </c>
      <c r="AN14">
        <v>1.4</v>
      </c>
      <c r="AO14" s="3" t="s">
        <v>12</v>
      </c>
      <c r="AP14" s="6">
        <v>19739</v>
      </c>
      <c r="AQ14" s="8">
        <v>0.9</v>
      </c>
      <c r="AR14" s="8">
        <v>466</v>
      </c>
      <c r="AS14" s="8">
        <v>2.4</v>
      </c>
      <c r="AT14" s="3" t="s">
        <v>12</v>
      </c>
      <c r="AU14" s="6">
        <v>20190</v>
      </c>
      <c r="AV14" s="8">
        <v>0.9</v>
      </c>
      <c r="AW14" s="8">
        <v>451</v>
      </c>
      <c r="AX14" s="8">
        <v>2.2999999999999998</v>
      </c>
    </row>
    <row r="15" spans="1:50">
      <c r="A15" s="3" t="s">
        <v>13</v>
      </c>
      <c r="B15">
        <v>24231</v>
      </c>
      <c r="C15">
        <v>1.1000000000000001</v>
      </c>
      <c r="D15">
        <v>207</v>
      </c>
      <c r="E15">
        <v>0.9</v>
      </c>
      <c r="F15" s="3" t="s">
        <v>13</v>
      </c>
      <c r="G15">
        <v>24147</v>
      </c>
      <c r="H15">
        <v>1.1000000000000001</v>
      </c>
      <c r="I15">
        <v>-84</v>
      </c>
      <c r="J15">
        <v>-0.3</v>
      </c>
      <c r="K15" s="3" t="s">
        <v>13</v>
      </c>
      <c r="L15">
        <v>23726</v>
      </c>
      <c r="M15">
        <v>1.1000000000000001</v>
      </c>
      <c r="N15">
        <v>-421</v>
      </c>
      <c r="O15">
        <v>-1.7</v>
      </c>
      <c r="P15" s="3" t="s">
        <v>13</v>
      </c>
      <c r="Q15">
        <v>23092</v>
      </c>
      <c r="R15">
        <v>1.1000000000000001</v>
      </c>
      <c r="S15">
        <v>-634</v>
      </c>
      <c r="T15">
        <v>-2.7</v>
      </c>
      <c r="U15" s="3" t="s">
        <v>13</v>
      </c>
      <c r="V15">
        <v>22913</v>
      </c>
      <c r="W15">
        <v>1.1000000000000001</v>
      </c>
      <c r="X15">
        <v>-179</v>
      </c>
      <c r="Y15">
        <v>-0.8</v>
      </c>
      <c r="Z15" s="3" t="s">
        <v>13</v>
      </c>
      <c r="AA15">
        <v>22659</v>
      </c>
      <c r="AB15">
        <v>1.1000000000000001</v>
      </c>
      <c r="AC15">
        <v>-254</v>
      </c>
      <c r="AD15">
        <v>-1.1000000000000001</v>
      </c>
      <c r="AE15" s="3" t="s">
        <v>13</v>
      </c>
      <c r="AF15">
        <v>22606</v>
      </c>
      <c r="AG15">
        <v>1.1000000000000001</v>
      </c>
      <c r="AH15">
        <v>-53</v>
      </c>
      <c r="AI15">
        <v>-0.2</v>
      </c>
      <c r="AJ15" s="3" t="s">
        <v>13</v>
      </c>
      <c r="AK15">
        <v>22558</v>
      </c>
      <c r="AL15">
        <v>1.1000000000000001</v>
      </c>
      <c r="AM15">
        <v>-48</v>
      </c>
      <c r="AN15">
        <v>-0.2</v>
      </c>
      <c r="AO15" s="3" t="s">
        <v>13</v>
      </c>
      <c r="AP15" s="6">
        <v>22749</v>
      </c>
      <c r="AQ15" s="8">
        <v>1.1000000000000001</v>
      </c>
      <c r="AR15" s="8">
        <v>191</v>
      </c>
      <c r="AS15" s="8">
        <v>0.8</v>
      </c>
      <c r="AT15" s="3" t="s">
        <v>13</v>
      </c>
      <c r="AU15" s="6">
        <v>23254</v>
      </c>
      <c r="AV15" s="8">
        <v>1.1000000000000001</v>
      </c>
      <c r="AW15" s="8">
        <v>505</v>
      </c>
      <c r="AX15" s="8">
        <v>2.2000000000000002</v>
      </c>
    </row>
    <row r="16" spans="1:50">
      <c r="A16" s="3" t="s">
        <v>14</v>
      </c>
      <c r="B16">
        <v>152222</v>
      </c>
      <c r="C16">
        <v>7.2</v>
      </c>
      <c r="D16">
        <v>1561</v>
      </c>
      <c r="E16">
        <v>1</v>
      </c>
      <c r="F16" s="3" t="s">
        <v>14</v>
      </c>
      <c r="G16">
        <v>153187</v>
      </c>
      <c r="H16">
        <v>7.2</v>
      </c>
      <c r="I16">
        <v>965</v>
      </c>
      <c r="J16">
        <v>0.6</v>
      </c>
      <c r="K16" s="3" t="s">
        <v>14</v>
      </c>
      <c r="L16">
        <v>153224</v>
      </c>
      <c r="M16">
        <v>7.2</v>
      </c>
      <c r="N16">
        <v>37</v>
      </c>
      <c r="O16">
        <v>0</v>
      </c>
      <c r="P16" s="3" t="s">
        <v>14</v>
      </c>
      <c r="Q16">
        <v>151718</v>
      </c>
      <c r="R16">
        <v>7.2</v>
      </c>
      <c r="S16">
        <v>-1506</v>
      </c>
      <c r="T16">
        <v>-1</v>
      </c>
      <c r="U16" s="3" t="s">
        <v>14</v>
      </c>
      <c r="V16">
        <v>153009</v>
      </c>
      <c r="W16">
        <v>7.3</v>
      </c>
      <c r="X16">
        <v>1291</v>
      </c>
      <c r="Y16">
        <v>0.9</v>
      </c>
      <c r="Z16" s="3" t="s">
        <v>14</v>
      </c>
      <c r="AA16">
        <v>152843</v>
      </c>
      <c r="AB16">
        <v>7.3</v>
      </c>
      <c r="AC16">
        <v>-166</v>
      </c>
      <c r="AD16">
        <v>-0.1</v>
      </c>
      <c r="AE16" s="3" t="s">
        <v>14</v>
      </c>
      <c r="AF16">
        <v>153111</v>
      </c>
      <c r="AG16">
        <v>7.3</v>
      </c>
      <c r="AH16">
        <v>268</v>
      </c>
      <c r="AI16">
        <v>0.2</v>
      </c>
      <c r="AJ16" s="3" t="s">
        <v>14</v>
      </c>
      <c r="AK16">
        <v>153655</v>
      </c>
      <c r="AL16">
        <v>7.3</v>
      </c>
      <c r="AM16">
        <v>544</v>
      </c>
      <c r="AN16">
        <v>0.4</v>
      </c>
      <c r="AO16" s="3" t="s">
        <v>14</v>
      </c>
      <c r="AP16" s="6">
        <v>155549</v>
      </c>
      <c r="AQ16" s="8">
        <v>7.3</v>
      </c>
      <c r="AR16" s="6">
        <v>1894</v>
      </c>
      <c r="AS16" s="8">
        <v>1.2</v>
      </c>
      <c r="AT16" s="3" t="s">
        <v>14</v>
      </c>
      <c r="AU16" s="6">
        <v>157503</v>
      </c>
      <c r="AV16" s="8">
        <v>7.3</v>
      </c>
      <c r="AW16" s="6">
        <v>1954</v>
      </c>
      <c r="AX16" s="8">
        <v>1.3</v>
      </c>
    </row>
    <row r="17" spans="1:50">
      <c r="A17" s="3" t="s">
        <v>15</v>
      </c>
      <c r="B17">
        <v>8471</v>
      </c>
      <c r="C17">
        <v>0.4</v>
      </c>
      <c r="D17">
        <v>102</v>
      </c>
      <c r="E17">
        <v>1.2</v>
      </c>
      <c r="F17" s="3" t="s">
        <v>15</v>
      </c>
      <c r="G17">
        <v>8655</v>
      </c>
      <c r="H17">
        <v>0.4</v>
      </c>
      <c r="I17">
        <v>184</v>
      </c>
      <c r="J17">
        <v>2.2000000000000002</v>
      </c>
      <c r="K17" s="3" t="s">
        <v>15</v>
      </c>
      <c r="L17">
        <v>8806</v>
      </c>
      <c r="M17">
        <v>0.4</v>
      </c>
      <c r="N17">
        <v>151</v>
      </c>
      <c r="O17">
        <v>1.7</v>
      </c>
      <c r="P17" s="3" t="s">
        <v>15</v>
      </c>
      <c r="Q17">
        <v>8944</v>
      </c>
      <c r="R17">
        <v>0.4</v>
      </c>
      <c r="S17">
        <v>138</v>
      </c>
      <c r="T17">
        <v>1.6</v>
      </c>
      <c r="U17" s="3" t="s">
        <v>15</v>
      </c>
      <c r="V17">
        <v>8745</v>
      </c>
      <c r="W17">
        <v>0.4</v>
      </c>
      <c r="X17">
        <v>-199</v>
      </c>
      <c r="Y17">
        <v>-2.2000000000000002</v>
      </c>
      <c r="Z17" s="3" t="s">
        <v>15</v>
      </c>
      <c r="AA17">
        <v>8752</v>
      </c>
      <c r="AB17">
        <v>0.4</v>
      </c>
      <c r="AC17">
        <v>7</v>
      </c>
      <c r="AD17">
        <v>0.1</v>
      </c>
      <c r="AE17" s="3" t="s">
        <v>15</v>
      </c>
      <c r="AF17">
        <v>8772</v>
      </c>
      <c r="AG17">
        <v>0.4</v>
      </c>
      <c r="AH17">
        <v>20</v>
      </c>
      <c r="AI17">
        <v>0.2</v>
      </c>
      <c r="AJ17" s="3" t="s">
        <v>15</v>
      </c>
      <c r="AK17">
        <v>8854</v>
      </c>
      <c r="AL17">
        <v>0.4</v>
      </c>
      <c r="AM17">
        <v>82</v>
      </c>
      <c r="AN17">
        <v>0.9</v>
      </c>
      <c r="AO17" s="3" t="s">
        <v>15</v>
      </c>
      <c r="AP17" s="6">
        <v>8956</v>
      </c>
      <c r="AQ17" s="8">
        <v>0.4</v>
      </c>
      <c r="AR17" s="8">
        <v>102</v>
      </c>
      <c r="AS17" s="8">
        <v>1.1000000000000001</v>
      </c>
      <c r="AT17" s="3" t="s">
        <v>15</v>
      </c>
      <c r="AU17" s="6">
        <v>9061</v>
      </c>
      <c r="AV17" s="8">
        <v>0.4</v>
      </c>
      <c r="AW17" s="8">
        <v>105</v>
      </c>
      <c r="AX17" s="8">
        <v>1.2</v>
      </c>
    </row>
    <row r="18" spans="1:50">
      <c r="A18" s="3" t="s">
        <v>16</v>
      </c>
      <c r="B18">
        <v>41427</v>
      </c>
      <c r="C18">
        <v>2</v>
      </c>
      <c r="D18">
        <v>256</v>
      </c>
      <c r="E18">
        <v>0.6</v>
      </c>
      <c r="F18" s="3" t="s">
        <v>16</v>
      </c>
      <c r="G18">
        <v>41706</v>
      </c>
      <c r="H18">
        <v>2</v>
      </c>
      <c r="I18">
        <v>279</v>
      </c>
      <c r="J18">
        <v>0.7</v>
      </c>
      <c r="K18" s="3" t="s">
        <v>16</v>
      </c>
      <c r="L18">
        <v>41726</v>
      </c>
      <c r="M18">
        <v>2</v>
      </c>
      <c r="N18">
        <v>20</v>
      </c>
      <c r="O18">
        <v>0</v>
      </c>
      <c r="P18" s="3" t="s">
        <v>16</v>
      </c>
      <c r="Q18">
        <v>41255</v>
      </c>
      <c r="R18">
        <v>1.9</v>
      </c>
      <c r="S18">
        <v>-471</v>
      </c>
      <c r="T18">
        <v>-1.1000000000000001</v>
      </c>
      <c r="U18" s="3" t="s">
        <v>16</v>
      </c>
      <c r="V18">
        <v>41179</v>
      </c>
      <c r="W18">
        <v>2</v>
      </c>
      <c r="X18">
        <v>-76</v>
      </c>
      <c r="Y18">
        <v>-0.2</v>
      </c>
      <c r="Z18" s="3" t="s">
        <v>16</v>
      </c>
      <c r="AA18">
        <v>41317</v>
      </c>
      <c r="AB18">
        <v>2</v>
      </c>
      <c r="AC18">
        <v>138</v>
      </c>
      <c r="AD18">
        <v>0.3</v>
      </c>
      <c r="AE18" s="3" t="s">
        <v>16</v>
      </c>
      <c r="AF18">
        <v>41294</v>
      </c>
      <c r="AG18">
        <v>2</v>
      </c>
      <c r="AH18">
        <v>-23</v>
      </c>
      <c r="AI18">
        <v>-0.1</v>
      </c>
      <c r="AJ18" s="3" t="s">
        <v>16</v>
      </c>
      <c r="AK18">
        <v>41500</v>
      </c>
      <c r="AL18">
        <v>2</v>
      </c>
      <c r="AM18">
        <v>206</v>
      </c>
      <c r="AN18">
        <v>0.5</v>
      </c>
      <c r="AO18" s="3" t="s">
        <v>16</v>
      </c>
      <c r="AP18" s="6">
        <v>41833</v>
      </c>
      <c r="AQ18" s="8">
        <v>2</v>
      </c>
      <c r="AR18" s="8">
        <v>333</v>
      </c>
      <c r="AS18" s="8">
        <v>0.8</v>
      </c>
      <c r="AT18" s="3" t="s">
        <v>16</v>
      </c>
      <c r="AU18" s="6">
        <v>42029</v>
      </c>
      <c r="AV18" s="8">
        <v>2</v>
      </c>
      <c r="AW18" s="8">
        <v>196</v>
      </c>
      <c r="AX18" s="8">
        <v>0.5</v>
      </c>
    </row>
    <row r="19" spans="1:50">
      <c r="A19" s="3" t="s">
        <v>17</v>
      </c>
      <c r="B19">
        <v>32571</v>
      </c>
      <c r="C19">
        <v>1.5</v>
      </c>
      <c r="D19">
        <v>352</v>
      </c>
      <c r="E19">
        <v>1.1000000000000001</v>
      </c>
      <c r="F19" s="3" t="s">
        <v>17</v>
      </c>
      <c r="G19">
        <v>32817</v>
      </c>
      <c r="H19">
        <v>1.5</v>
      </c>
      <c r="I19">
        <v>246</v>
      </c>
      <c r="J19">
        <v>0.8</v>
      </c>
      <c r="K19" s="3" t="s">
        <v>17</v>
      </c>
      <c r="L19">
        <v>32665</v>
      </c>
      <c r="M19">
        <v>1.5</v>
      </c>
      <c r="N19">
        <v>-152</v>
      </c>
      <c r="O19">
        <v>-0.5</v>
      </c>
      <c r="P19" s="3" t="s">
        <v>17</v>
      </c>
      <c r="Q19">
        <v>28929</v>
      </c>
      <c r="R19">
        <v>1.4</v>
      </c>
      <c r="S19">
        <v>-3736</v>
      </c>
      <c r="T19">
        <v>-11.4</v>
      </c>
      <c r="U19" s="3" t="s">
        <v>17</v>
      </c>
      <c r="V19">
        <v>29435</v>
      </c>
      <c r="W19">
        <v>1.4</v>
      </c>
      <c r="X19">
        <v>506</v>
      </c>
      <c r="Y19">
        <v>1.7</v>
      </c>
      <c r="Z19" s="3" t="s">
        <v>17</v>
      </c>
      <c r="AA19">
        <v>29412</v>
      </c>
      <c r="AB19">
        <v>1.4</v>
      </c>
      <c r="AC19">
        <v>-23</v>
      </c>
      <c r="AD19">
        <v>-0.1</v>
      </c>
      <c r="AE19" s="3" t="s">
        <v>17</v>
      </c>
      <c r="AF19">
        <v>29497</v>
      </c>
      <c r="AG19">
        <v>1.4</v>
      </c>
      <c r="AH19">
        <v>85</v>
      </c>
      <c r="AI19">
        <v>0.3</v>
      </c>
      <c r="AJ19" s="3" t="s">
        <v>17</v>
      </c>
      <c r="AK19">
        <v>30036</v>
      </c>
      <c r="AL19">
        <v>1.4</v>
      </c>
      <c r="AM19">
        <v>539</v>
      </c>
      <c r="AN19">
        <v>1.8</v>
      </c>
      <c r="AO19" s="3" t="s">
        <v>17</v>
      </c>
      <c r="AP19" s="6">
        <v>30483</v>
      </c>
      <c r="AQ19" s="8">
        <v>1.4</v>
      </c>
      <c r="AR19" s="8">
        <v>447</v>
      </c>
      <c r="AS19" s="8">
        <v>1.5</v>
      </c>
      <c r="AT19" s="3" t="s">
        <v>17</v>
      </c>
      <c r="AU19" s="6">
        <v>30468</v>
      </c>
      <c r="AV19" s="8">
        <v>1.4</v>
      </c>
      <c r="AW19" s="8">
        <v>-15</v>
      </c>
      <c r="AX19" s="8">
        <v>0</v>
      </c>
    </row>
    <row r="20" spans="1:50">
      <c r="A20" s="3" t="s">
        <v>18</v>
      </c>
      <c r="B20">
        <v>37658</v>
      </c>
      <c r="C20">
        <v>1.8</v>
      </c>
      <c r="D20">
        <v>99</v>
      </c>
      <c r="E20">
        <v>0.3</v>
      </c>
      <c r="F20" s="3" t="s">
        <v>18</v>
      </c>
      <c r="G20">
        <v>38015</v>
      </c>
      <c r="H20">
        <v>1.8</v>
      </c>
      <c r="I20">
        <v>357</v>
      </c>
      <c r="J20">
        <v>0.9</v>
      </c>
      <c r="K20" s="3" t="s">
        <v>18</v>
      </c>
      <c r="L20">
        <v>38028</v>
      </c>
      <c r="M20">
        <v>1.8</v>
      </c>
      <c r="N20">
        <v>13</v>
      </c>
      <c r="O20">
        <v>0</v>
      </c>
      <c r="P20" s="3" t="s">
        <v>18</v>
      </c>
      <c r="Q20">
        <v>37970</v>
      </c>
      <c r="R20">
        <v>1.8</v>
      </c>
      <c r="S20">
        <v>-58</v>
      </c>
      <c r="T20">
        <v>-0.2</v>
      </c>
      <c r="U20" s="3" t="s">
        <v>18</v>
      </c>
      <c r="V20">
        <v>36860</v>
      </c>
      <c r="W20">
        <v>1.8</v>
      </c>
      <c r="X20">
        <v>-1110</v>
      </c>
      <c r="Y20">
        <v>-2.9</v>
      </c>
      <c r="Z20" s="3" t="s">
        <v>18</v>
      </c>
      <c r="AA20">
        <v>36276</v>
      </c>
      <c r="AB20">
        <v>1.7</v>
      </c>
      <c r="AC20">
        <v>-584</v>
      </c>
      <c r="AD20">
        <v>-1.6</v>
      </c>
      <c r="AE20" s="3" t="s">
        <v>18</v>
      </c>
      <c r="AF20">
        <v>36149</v>
      </c>
      <c r="AG20">
        <v>1.7</v>
      </c>
      <c r="AH20">
        <v>-127</v>
      </c>
      <c r="AI20">
        <v>-0.4</v>
      </c>
      <c r="AJ20" s="3" t="s">
        <v>18</v>
      </c>
      <c r="AK20">
        <v>36218</v>
      </c>
      <c r="AL20">
        <v>1.7</v>
      </c>
      <c r="AM20">
        <v>69</v>
      </c>
      <c r="AN20">
        <v>0.2</v>
      </c>
      <c r="AO20" s="3" t="s">
        <v>18</v>
      </c>
      <c r="AP20" s="6">
        <v>36405</v>
      </c>
      <c r="AQ20" s="8">
        <v>1.7</v>
      </c>
      <c r="AR20" s="8">
        <v>187</v>
      </c>
      <c r="AS20" s="8">
        <v>0.5</v>
      </c>
      <c r="AT20" s="3" t="s">
        <v>18</v>
      </c>
      <c r="AU20" s="6">
        <v>36402</v>
      </c>
      <c r="AV20" s="8">
        <v>1.7</v>
      </c>
      <c r="AW20" s="8">
        <v>-3</v>
      </c>
      <c r="AX20" s="8">
        <v>0</v>
      </c>
    </row>
    <row r="21" spans="1:50">
      <c r="A21" s="3" t="s">
        <v>19</v>
      </c>
      <c r="B21">
        <v>17417</v>
      </c>
      <c r="C21">
        <v>0.8</v>
      </c>
      <c r="D21">
        <v>235</v>
      </c>
      <c r="E21">
        <v>1.4</v>
      </c>
      <c r="F21" s="3" t="s">
        <v>19</v>
      </c>
      <c r="G21">
        <v>17383</v>
      </c>
      <c r="H21">
        <v>0.8</v>
      </c>
      <c r="I21">
        <v>-34</v>
      </c>
      <c r="J21">
        <v>-0.2</v>
      </c>
      <c r="K21" s="3" t="s">
        <v>19</v>
      </c>
      <c r="L21">
        <v>17330</v>
      </c>
      <c r="M21">
        <v>0.8</v>
      </c>
      <c r="N21">
        <v>-53</v>
      </c>
      <c r="O21">
        <v>-0.3</v>
      </c>
      <c r="P21" s="3" t="s">
        <v>19</v>
      </c>
      <c r="Q21">
        <v>17465</v>
      </c>
      <c r="R21">
        <v>0.8</v>
      </c>
      <c r="S21">
        <v>135</v>
      </c>
      <c r="T21">
        <v>0.8</v>
      </c>
      <c r="U21" s="3" t="s">
        <v>19</v>
      </c>
      <c r="V21">
        <v>17329</v>
      </c>
      <c r="W21">
        <v>0.8</v>
      </c>
      <c r="X21">
        <v>-136</v>
      </c>
      <c r="Y21">
        <v>-0.8</v>
      </c>
      <c r="Z21" s="3" t="s">
        <v>19</v>
      </c>
      <c r="AA21">
        <v>17277</v>
      </c>
      <c r="AB21">
        <v>0.8</v>
      </c>
      <c r="AC21">
        <v>-52</v>
      </c>
      <c r="AD21">
        <v>-0.3</v>
      </c>
      <c r="AE21" s="3" t="s">
        <v>19</v>
      </c>
      <c r="AF21">
        <v>17191</v>
      </c>
      <c r="AG21">
        <v>0.8</v>
      </c>
      <c r="AH21">
        <v>-86</v>
      </c>
      <c r="AI21">
        <v>-0.5</v>
      </c>
      <c r="AJ21" s="3" t="s">
        <v>19</v>
      </c>
      <c r="AK21">
        <v>17312</v>
      </c>
      <c r="AL21">
        <v>0.8</v>
      </c>
      <c r="AM21">
        <v>121</v>
      </c>
      <c r="AN21">
        <v>0.7</v>
      </c>
      <c r="AO21" s="3" t="s">
        <v>19</v>
      </c>
      <c r="AP21" s="6">
        <v>17352</v>
      </c>
      <c r="AQ21" s="8">
        <v>0.8</v>
      </c>
      <c r="AR21" s="8">
        <v>40</v>
      </c>
      <c r="AS21" s="8">
        <v>0.2</v>
      </c>
      <c r="AT21" s="3" t="s">
        <v>19</v>
      </c>
      <c r="AU21" s="6">
        <v>17370</v>
      </c>
      <c r="AV21" s="8">
        <v>0.8</v>
      </c>
      <c r="AW21" s="8">
        <v>18</v>
      </c>
      <c r="AX21" s="8">
        <v>0.1</v>
      </c>
    </row>
    <row r="22" spans="1:50">
      <c r="A22" s="3" t="s">
        <v>20</v>
      </c>
      <c r="B22">
        <v>5076</v>
      </c>
      <c r="C22">
        <v>0.2</v>
      </c>
      <c r="D22">
        <v>8</v>
      </c>
      <c r="E22">
        <v>0.2</v>
      </c>
      <c r="F22" s="3" t="s">
        <v>20</v>
      </c>
      <c r="G22">
        <v>5093</v>
      </c>
      <c r="H22">
        <v>0.2</v>
      </c>
      <c r="I22">
        <v>17</v>
      </c>
      <c r="J22">
        <v>0.3</v>
      </c>
      <c r="K22" s="3" t="s">
        <v>20</v>
      </c>
      <c r="L22">
        <v>5103</v>
      </c>
      <c r="M22">
        <v>0.2</v>
      </c>
      <c r="N22">
        <v>10</v>
      </c>
      <c r="O22">
        <v>0.2</v>
      </c>
      <c r="P22" s="3" t="s">
        <v>20</v>
      </c>
      <c r="Q22">
        <v>5110</v>
      </c>
      <c r="R22">
        <v>0.2</v>
      </c>
      <c r="S22">
        <v>7</v>
      </c>
      <c r="T22">
        <v>0.1</v>
      </c>
      <c r="U22" s="3" t="s">
        <v>20</v>
      </c>
      <c r="V22">
        <v>5053</v>
      </c>
      <c r="W22">
        <v>0.2</v>
      </c>
      <c r="X22">
        <v>-57</v>
      </c>
      <c r="Y22">
        <v>-1.1000000000000001</v>
      </c>
      <c r="Z22" s="3" t="s">
        <v>20</v>
      </c>
      <c r="AA22">
        <v>4958</v>
      </c>
      <c r="AB22">
        <v>0.2</v>
      </c>
      <c r="AC22">
        <v>-95</v>
      </c>
      <c r="AD22">
        <v>-1.9</v>
      </c>
      <c r="AE22" s="3" t="s">
        <v>20</v>
      </c>
      <c r="AF22">
        <v>4910</v>
      </c>
      <c r="AG22">
        <v>0.2</v>
      </c>
      <c r="AH22">
        <v>-48</v>
      </c>
      <c r="AI22">
        <v>-1</v>
      </c>
      <c r="AJ22" s="3" t="s">
        <v>20</v>
      </c>
      <c r="AK22">
        <v>4828</v>
      </c>
      <c r="AL22">
        <v>0.2</v>
      </c>
      <c r="AM22">
        <v>-82</v>
      </c>
      <c r="AN22">
        <v>-1.7</v>
      </c>
      <c r="AO22" s="3" t="s">
        <v>20</v>
      </c>
      <c r="AP22" s="6">
        <v>4799</v>
      </c>
      <c r="AQ22" s="8">
        <v>0.2</v>
      </c>
      <c r="AR22" s="8">
        <v>-29</v>
      </c>
      <c r="AS22" s="8">
        <v>-0.6</v>
      </c>
      <c r="AT22" s="3" t="s">
        <v>20</v>
      </c>
      <c r="AU22" s="6">
        <v>4828</v>
      </c>
      <c r="AV22" s="8">
        <v>0.2</v>
      </c>
      <c r="AW22" s="8">
        <v>29</v>
      </c>
      <c r="AX22" s="8">
        <v>0.6</v>
      </c>
    </row>
    <row r="23" spans="1:50">
      <c r="A23" s="3" t="s">
        <v>21</v>
      </c>
      <c r="B23">
        <v>16707</v>
      </c>
      <c r="C23">
        <v>0.8</v>
      </c>
      <c r="D23">
        <v>528</v>
      </c>
      <c r="E23">
        <v>3.3</v>
      </c>
      <c r="F23" s="3" t="s">
        <v>21</v>
      </c>
      <c r="G23">
        <v>17130</v>
      </c>
      <c r="H23">
        <v>0.8</v>
      </c>
      <c r="I23">
        <v>423</v>
      </c>
      <c r="J23">
        <v>2.5</v>
      </c>
      <c r="K23" s="3" t="s">
        <v>21</v>
      </c>
      <c r="L23">
        <v>17555</v>
      </c>
      <c r="M23">
        <v>0.8</v>
      </c>
      <c r="N23">
        <v>425</v>
      </c>
      <c r="O23">
        <v>2.5</v>
      </c>
      <c r="P23" s="3" t="s">
        <v>21</v>
      </c>
      <c r="Q23">
        <v>16099</v>
      </c>
      <c r="R23">
        <v>0.8</v>
      </c>
      <c r="S23">
        <v>-1456</v>
      </c>
      <c r="T23">
        <v>-8.3000000000000007</v>
      </c>
      <c r="U23" s="3" t="s">
        <v>21</v>
      </c>
      <c r="V23">
        <v>16221</v>
      </c>
      <c r="W23">
        <v>0.8</v>
      </c>
      <c r="X23">
        <v>122</v>
      </c>
      <c r="Y23">
        <v>0.8</v>
      </c>
      <c r="Z23" s="3" t="s">
        <v>21</v>
      </c>
      <c r="AA23">
        <v>17090</v>
      </c>
      <c r="AB23">
        <v>0.8</v>
      </c>
      <c r="AC23">
        <v>869</v>
      </c>
      <c r="AD23">
        <v>5.4</v>
      </c>
      <c r="AE23" s="3" t="s">
        <v>21</v>
      </c>
      <c r="AF23">
        <v>17870</v>
      </c>
      <c r="AG23">
        <v>0.9</v>
      </c>
      <c r="AH23">
        <v>780</v>
      </c>
      <c r="AI23">
        <v>4.5999999999999996</v>
      </c>
      <c r="AJ23" s="3" t="s">
        <v>21</v>
      </c>
      <c r="AK23">
        <v>18887</v>
      </c>
      <c r="AL23">
        <v>0.9</v>
      </c>
      <c r="AM23">
        <v>1017</v>
      </c>
      <c r="AN23">
        <v>5.4</v>
      </c>
      <c r="AO23" s="3" t="s">
        <v>21</v>
      </c>
      <c r="AP23" s="6">
        <v>19672</v>
      </c>
      <c r="AQ23" s="8">
        <v>0.9</v>
      </c>
      <c r="AR23" s="8">
        <v>785</v>
      </c>
      <c r="AS23" s="8">
        <v>4</v>
      </c>
      <c r="AT23" s="3" t="s">
        <v>21</v>
      </c>
      <c r="AU23" s="6">
        <v>20886</v>
      </c>
      <c r="AV23" s="8">
        <v>1</v>
      </c>
      <c r="AW23" s="6">
        <v>1214</v>
      </c>
      <c r="AX23" s="8">
        <v>6.2</v>
      </c>
    </row>
    <row r="24" spans="1:50">
      <c r="A24" s="3" t="s">
        <v>22</v>
      </c>
      <c r="B24">
        <v>222643</v>
      </c>
      <c r="C24">
        <v>10.5</v>
      </c>
      <c r="D24">
        <v>226</v>
      </c>
      <c r="E24">
        <v>0.1</v>
      </c>
      <c r="F24" s="3" t="s">
        <v>22</v>
      </c>
      <c r="G24">
        <v>222271</v>
      </c>
      <c r="H24">
        <v>10.5</v>
      </c>
      <c r="I24">
        <v>-372</v>
      </c>
      <c r="J24">
        <v>-0.2</v>
      </c>
      <c r="K24" s="3" t="s">
        <v>22</v>
      </c>
      <c r="L24">
        <v>206965</v>
      </c>
      <c r="M24">
        <v>9.8000000000000007</v>
      </c>
      <c r="N24">
        <v>-15306</v>
      </c>
      <c r="O24">
        <v>-6.9</v>
      </c>
      <c r="P24" s="3" t="s">
        <v>22</v>
      </c>
      <c r="Q24">
        <v>206593</v>
      </c>
      <c r="R24">
        <v>9.8000000000000007</v>
      </c>
      <c r="S24">
        <v>-372</v>
      </c>
      <c r="T24">
        <v>-0.2</v>
      </c>
      <c r="U24" s="3" t="s">
        <v>22</v>
      </c>
      <c r="V24">
        <v>205279</v>
      </c>
      <c r="W24">
        <v>9.8000000000000007</v>
      </c>
      <c r="X24">
        <v>-1314</v>
      </c>
      <c r="Y24">
        <v>-0.6</v>
      </c>
      <c r="Z24" s="3" t="s">
        <v>22</v>
      </c>
      <c r="AA24">
        <v>203811</v>
      </c>
      <c r="AB24">
        <v>9.6999999999999993</v>
      </c>
      <c r="AC24">
        <v>-1468</v>
      </c>
      <c r="AD24">
        <v>-0.7</v>
      </c>
      <c r="AE24" s="3" t="s">
        <v>22</v>
      </c>
      <c r="AF24">
        <v>203585</v>
      </c>
      <c r="AG24">
        <v>9.6999999999999993</v>
      </c>
      <c r="AH24">
        <v>-226</v>
      </c>
      <c r="AI24">
        <v>-0.1</v>
      </c>
      <c r="AJ24" s="3" t="s">
        <v>22</v>
      </c>
      <c r="AK24">
        <v>203692</v>
      </c>
      <c r="AL24">
        <v>9.6999999999999993</v>
      </c>
      <c r="AM24">
        <v>107</v>
      </c>
      <c r="AN24">
        <v>0.1</v>
      </c>
      <c r="AO24" s="3" t="s">
        <v>22</v>
      </c>
      <c r="AP24" s="6">
        <v>204856</v>
      </c>
      <c r="AQ24" s="8">
        <v>9.6</v>
      </c>
      <c r="AR24" s="6">
        <v>1164</v>
      </c>
      <c r="AS24" s="8">
        <v>0.6</v>
      </c>
      <c r="AT24" s="3" t="s">
        <v>22</v>
      </c>
      <c r="AU24" s="6">
        <v>207312</v>
      </c>
      <c r="AV24" s="8">
        <v>9.6</v>
      </c>
      <c r="AW24" s="6">
        <v>2456</v>
      </c>
      <c r="AX24" s="8">
        <v>1.2</v>
      </c>
    </row>
    <row r="25" spans="1:50">
      <c r="A25" s="3" t="s">
        <v>23</v>
      </c>
      <c r="B25">
        <v>14143</v>
      </c>
      <c r="C25">
        <v>0.7</v>
      </c>
      <c r="D25">
        <v>130</v>
      </c>
      <c r="E25">
        <v>0.9</v>
      </c>
      <c r="F25" s="3" t="s">
        <v>23</v>
      </c>
      <c r="G25">
        <v>14333</v>
      </c>
      <c r="H25">
        <v>0.7</v>
      </c>
      <c r="I25">
        <v>190</v>
      </c>
      <c r="J25">
        <v>1.3</v>
      </c>
      <c r="K25" s="3" t="s">
        <v>23</v>
      </c>
      <c r="L25">
        <v>14374</v>
      </c>
      <c r="M25">
        <v>0.7</v>
      </c>
      <c r="N25">
        <v>41</v>
      </c>
      <c r="O25">
        <v>0.3</v>
      </c>
      <c r="P25" s="3" t="s">
        <v>23</v>
      </c>
      <c r="Q25">
        <v>14545</v>
      </c>
      <c r="R25">
        <v>0.7</v>
      </c>
      <c r="S25">
        <v>171</v>
      </c>
      <c r="T25">
        <v>1.2</v>
      </c>
      <c r="U25" s="3" t="s">
        <v>23</v>
      </c>
      <c r="V25">
        <v>14296</v>
      </c>
      <c r="W25">
        <v>0.7</v>
      </c>
      <c r="X25">
        <v>-249</v>
      </c>
      <c r="Y25">
        <v>-1.7</v>
      </c>
      <c r="Z25" s="3" t="s">
        <v>23</v>
      </c>
      <c r="AA25">
        <v>14246</v>
      </c>
      <c r="AB25">
        <v>0.7</v>
      </c>
      <c r="AC25">
        <v>-50</v>
      </c>
      <c r="AD25">
        <v>-0.3</v>
      </c>
      <c r="AE25" s="3" t="s">
        <v>23</v>
      </c>
      <c r="AF25">
        <v>14125</v>
      </c>
      <c r="AG25">
        <v>0.7</v>
      </c>
      <c r="AH25">
        <v>-121</v>
      </c>
      <c r="AI25">
        <v>-0.8</v>
      </c>
      <c r="AJ25" s="3" t="s">
        <v>23</v>
      </c>
      <c r="AK25">
        <v>14189</v>
      </c>
      <c r="AL25">
        <v>0.7</v>
      </c>
      <c r="AM25">
        <v>64</v>
      </c>
      <c r="AN25">
        <v>0.5</v>
      </c>
      <c r="AO25" s="3" t="s">
        <v>23</v>
      </c>
      <c r="AP25" s="6">
        <v>14445</v>
      </c>
      <c r="AQ25" s="8">
        <v>0.7</v>
      </c>
      <c r="AR25" s="8">
        <v>256</v>
      </c>
      <c r="AS25" s="8">
        <v>1.8</v>
      </c>
      <c r="AT25" s="3" t="s">
        <v>23</v>
      </c>
      <c r="AU25" s="6">
        <v>14679</v>
      </c>
      <c r="AV25" s="8">
        <v>0.7</v>
      </c>
      <c r="AW25" s="8">
        <v>234</v>
      </c>
      <c r="AX25" s="8">
        <v>1.6</v>
      </c>
    </row>
    <row r="26" spans="1:50">
      <c r="A26" s="3" t="s">
        <v>24</v>
      </c>
      <c r="B26">
        <v>12099</v>
      </c>
      <c r="C26">
        <v>0.6</v>
      </c>
      <c r="D26">
        <v>49</v>
      </c>
      <c r="E26">
        <v>0.4</v>
      </c>
      <c r="F26" s="3" t="s">
        <v>24</v>
      </c>
      <c r="G26">
        <v>12274</v>
      </c>
      <c r="H26">
        <v>0.6</v>
      </c>
      <c r="I26">
        <v>175</v>
      </c>
      <c r="J26">
        <v>1.4</v>
      </c>
      <c r="K26" s="3" t="s">
        <v>24</v>
      </c>
      <c r="L26">
        <v>12392</v>
      </c>
      <c r="M26">
        <v>0.6</v>
      </c>
      <c r="N26">
        <v>118</v>
      </c>
      <c r="O26">
        <v>1</v>
      </c>
      <c r="P26" s="3" t="s">
        <v>24</v>
      </c>
      <c r="Q26">
        <v>12634</v>
      </c>
      <c r="R26">
        <v>0.6</v>
      </c>
      <c r="S26">
        <v>242</v>
      </c>
      <c r="T26">
        <v>2</v>
      </c>
      <c r="U26" s="3" t="s">
        <v>24</v>
      </c>
      <c r="V26">
        <v>10468</v>
      </c>
      <c r="W26">
        <v>0.5</v>
      </c>
      <c r="X26">
        <v>-2166</v>
      </c>
      <c r="Y26">
        <v>-17.100000000000001</v>
      </c>
      <c r="Z26" s="3" t="s">
        <v>24</v>
      </c>
      <c r="AA26">
        <v>10690</v>
      </c>
      <c r="AB26">
        <v>0.5</v>
      </c>
      <c r="AC26">
        <v>222</v>
      </c>
      <c r="AD26">
        <v>2.1</v>
      </c>
      <c r="AE26" s="3" t="s">
        <v>24</v>
      </c>
      <c r="AF26">
        <v>11338</v>
      </c>
      <c r="AG26">
        <v>0.5</v>
      </c>
      <c r="AH26">
        <v>648</v>
      </c>
      <c r="AI26">
        <v>6.1</v>
      </c>
      <c r="AJ26" s="3" t="s">
        <v>24</v>
      </c>
      <c r="AK26">
        <v>10576</v>
      </c>
      <c r="AL26">
        <v>0.5</v>
      </c>
      <c r="AM26">
        <v>-762</v>
      </c>
      <c r="AN26">
        <v>-7.2</v>
      </c>
      <c r="AO26" s="3" t="s">
        <v>24</v>
      </c>
      <c r="AP26" s="6">
        <v>10755</v>
      </c>
      <c r="AQ26" s="8">
        <v>0.5</v>
      </c>
      <c r="AR26" s="8">
        <v>179</v>
      </c>
      <c r="AS26" s="8">
        <v>1.7</v>
      </c>
      <c r="AT26" s="3" t="s">
        <v>24</v>
      </c>
      <c r="AU26" s="6">
        <v>11111</v>
      </c>
      <c r="AV26" s="8">
        <v>0.5</v>
      </c>
      <c r="AW26" s="8">
        <v>356</v>
      </c>
      <c r="AX26" s="8">
        <v>3.3</v>
      </c>
    </row>
    <row r="27" spans="1:50">
      <c r="A27" s="3" t="s">
        <v>25</v>
      </c>
      <c r="B27">
        <v>8930</v>
      </c>
      <c r="C27">
        <v>0.4</v>
      </c>
      <c r="D27">
        <v>-66</v>
      </c>
      <c r="E27">
        <v>-0.7</v>
      </c>
      <c r="F27" s="3" t="s">
        <v>25</v>
      </c>
      <c r="G27">
        <v>9065</v>
      </c>
      <c r="H27">
        <v>0.4</v>
      </c>
      <c r="I27">
        <v>135</v>
      </c>
      <c r="J27">
        <v>1.5</v>
      </c>
      <c r="K27" s="3" t="s">
        <v>25</v>
      </c>
      <c r="L27">
        <v>9037</v>
      </c>
      <c r="M27">
        <v>0.4</v>
      </c>
      <c r="N27">
        <v>-28</v>
      </c>
      <c r="O27">
        <v>-0.3</v>
      </c>
      <c r="P27" s="3" t="s">
        <v>25</v>
      </c>
      <c r="Q27">
        <v>9076</v>
      </c>
      <c r="R27">
        <v>0.4</v>
      </c>
      <c r="S27">
        <v>39</v>
      </c>
      <c r="T27">
        <v>0.4</v>
      </c>
      <c r="U27" s="3" t="s">
        <v>25</v>
      </c>
      <c r="V27">
        <v>8998</v>
      </c>
      <c r="W27">
        <v>0.4</v>
      </c>
      <c r="X27">
        <v>-78</v>
      </c>
      <c r="Y27">
        <v>-0.9</v>
      </c>
      <c r="Z27" s="3" t="s">
        <v>25</v>
      </c>
      <c r="AA27">
        <v>8930</v>
      </c>
      <c r="AB27">
        <v>0.4</v>
      </c>
      <c r="AC27">
        <v>-68</v>
      </c>
      <c r="AD27">
        <v>-0.8</v>
      </c>
      <c r="AE27" s="3" t="s">
        <v>25</v>
      </c>
      <c r="AF27">
        <v>8873</v>
      </c>
      <c r="AG27">
        <v>0.4</v>
      </c>
      <c r="AH27">
        <v>-57</v>
      </c>
      <c r="AI27">
        <v>-0.6</v>
      </c>
      <c r="AJ27" s="3" t="s">
        <v>25</v>
      </c>
      <c r="AK27">
        <v>8873</v>
      </c>
      <c r="AL27">
        <v>0.4</v>
      </c>
      <c r="AM27">
        <v>0</v>
      </c>
      <c r="AN27">
        <v>0</v>
      </c>
      <c r="AO27" s="3" t="s">
        <v>25</v>
      </c>
      <c r="AP27" s="6">
        <v>8947</v>
      </c>
      <c r="AQ27" s="8">
        <v>0.4</v>
      </c>
      <c r="AR27" s="8">
        <v>74</v>
      </c>
      <c r="AS27" s="8">
        <v>0.8</v>
      </c>
      <c r="AT27" s="3" t="s">
        <v>25</v>
      </c>
      <c r="AU27" s="6">
        <v>8934</v>
      </c>
      <c r="AV27" s="8">
        <v>0.4</v>
      </c>
      <c r="AW27" s="8">
        <v>-13</v>
      </c>
      <c r="AX27" s="8">
        <v>-0.2</v>
      </c>
    </row>
    <row r="28" spans="1:50">
      <c r="A28" s="3" t="s">
        <v>26</v>
      </c>
      <c r="B28">
        <v>5246</v>
      </c>
      <c r="C28">
        <v>0.2</v>
      </c>
      <c r="D28">
        <v>-8</v>
      </c>
      <c r="E28">
        <v>-0.2</v>
      </c>
      <c r="F28" s="3" t="s">
        <v>26</v>
      </c>
      <c r="G28">
        <v>5257</v>
      </c>
      <c r="H28">
        <v>0.2</v>
      </c>
      <c r="I28">
        <v>11</v>
      </c>
      <c r="J28">
        <v>0.2</v>
      </c>
      <c r="K28" s="3" t="s">
        <v>26</v>
      </c>
      <c r="L28">
        <v>5119</v>
      </c>
      <c r="M28">
        <v>0.2</v>
      </c>
      <c r="N28">
        <v>-138</v>
      </c>
      <c r="O28">
        <v>-2.6</v>
      </c>
      <c r="P28" s="3" t="s">
        <v>26</v>
      </c>
      <c r="Q28">
        <v>5082</v>
      </c>
      <c r="R28">
        <v>0.2</v>
      </c>
      <c r="S28">
        <v>-37</v>
      </c>
      <c r="T28">
        <v>-0.7</v>
      </c>
      <c r="U28" s="3" t="s">
        <v>26</v>
      </c>
      <c r="V28">
        <v>4727</v>
      </c>
      <c r="W28">
        <v>0.2</v>
      </c>
      <c r="X28">
        <v>-355</v>
      </c>
      <c r="Y28">
        <v>-7</v>
      </c>
      <c r="Z28" s="3" t="s">
        <v>26</v>
      </c>
      <c r="AA28">
        <v>4805</v>
      </c>
      <c r="AB28">
        <v>0.2</v>
      </c>
      <c r="AC28">
        <v>78</v>
      </c>
      <c r="AD28">
        <v>1.7</v>
      </c>
      <c r="AE28" s="3" t="s">
        <v>26</v>
      </c>
      <c r="AF28">
        <v>4786</v>
      </c>
      <c r="AG28">
        <v>0.2</v>
      </c>
      <c r="AH28">
        <v>-19</v>
      </c>
      <c r="AI28">
        <v>-0.4</v>
      </c>
      <c r="AJ28" s="3" t="s">
        <v>26</v>
      </c>
      <c r="AK28">
        <v>4848</v>
      </c>
      <c r="AL28">
        <v>0.2</v>
      </c>
      <c r="AM28">
        <v>62</v>
      </c>
      <c r="AN28">
        <v>1.3</v>
      </c>
      <c r="AO28" s="3" t="s">
        <v>26</v>
      </c>
      <c r="AP28" s="6">
        <v>4757</v>
      </c>
      <c r="AQ28" s="8">
        <v>0.2</v>
      </c>
      <c r="AR28" s="8">
        <v>-91</v>
      </c>
      <c r="AS28" s="8">
        <v>-1.9</v>
      </c>
      <c r="AT28" s="3" t="s">
        <v>26</v>
      </c>
      <c r="AU28" s="6">
        <v>4693</v>
      </c>
      <c r="AV28" s="8">
        <v>0.2</v>
      </c>
      <c r="AW28" s="8">
        <v>-64</v>
      </c>
      <c r="AX28" s="8">
        <v>-1.4</v>
      </c>
    </row>
    <row r="29" spans="1:50">
      <c r="A29" s="3" t="s">
        <v>27</v>
      </c>
      <c r="B29">
        <v>23615</v>
      </c>
      <c r="C29">
        <v>1.1000000000000001</v>
      </c>
      <c r="D29">
        <v>53</v>
      </c>
      <c r="E29">
        <v>0.2</v>
      </c>
      <c r="F29" s="3" t="s">
        <v>27</v>
      </c>
      <c r="G29">
        <v>23699</v>
      </c>
      <c r="H29">
        <v>1.1000000000000001</v>
      </c>
      <c r="I29">
        <v>84</v>
      </c>
      <c r="J29">
        <v>0.4</v>
      </c>
      <c r="K29" s="3" t="s">
        <v>27</v>
      </c>
      <c r="L29">
        <v>23718</v>
      </c>
      <c r="M29">
        <v>1.1000000000000001</v>
      </c>
      <c r="N29">
        <v>19</v>
      </c>
      <c r="O29">
        <v>0.1</v>
      </c>
      <c r="P29" s="3" t="s">
        <v>27</v>
      </c>
      <c r="Q29">
        <v>23805</v>
      </c>
      <c r="R29">
        <v>1.1000000000000001</v>
      </c>
      <c r="S29">
        <v>87</v>
      </c>
      <c r="T29">
        <v>0.4</v>
      </c>
      <c r="U29" s="3" t="s">
        <v>27</v>
      </c>
      <c r="V29">
        <v>23929</v>
      </c>
      <c r="W29">
        <v>1.1000000000000001</v>
      </c>
      <c r="X29">
        <v>124</v>
      </c>
      <c r="Y29">
        <v>0.5</v>
      </c>
      <c r="Z29" s="3" t="s">
        <v>27</v>
      </c>
      <c r="AA29">
        <v>23893</v>
      </c>
      <c r="AB29">
        <v>1.1000000000000001</v>
      </c>
      <c r="AC29">
        <v>-36</v>
      </c>
      <c r="AD29">
        <v>-0.2</v>
      </c>
      <c r="AE29" s="3" t="s">
        <v>27</v>
      </c>
      <c r="AF29">
        <v>23772</v>
      </c>
      <c r="AG29">
        <v>1.1000000000000001</v>
      </c>
      <c r="AH29">
        <v>-121</v>
      </c>
      <c r="AI29">
        <v>-0.5</v>
      </c>
      <c r="AJ29" s="3" t="s">
        <v>27</v>
      </c>
      <c r="AK29">
        <v>23812</v>
      </c>
      <c r="AL29">
        <v>1.1000000000000001</v>
      </c>
      <c r="AM29">
        <v>40</v>
      </c>
      <c r="AN29">
        <v>0.2</v>
      </c>
      <c r="AO29" s="3" t="s">
        <v>27</v>
      </c>
      <c r="AP29" s="6">
        <v>23961</v>
      </c>
      <c r="AQ29" s="8">
        <v>1.1000000000000001</v>
      </c>
      <c r="AR29" s="8">
        <v>149</v>
      </c>
      <c r="AS29" s="8">
        <v>0.6</v>
      </c>
      <c r="AT29" s="3" t="s">
        <v>27</v>
      </c>
      <c r="AU29" s="6">
        <v>24134</v>
      </c>
      <c r="AV29" s="8">
        <v>1.1000000000000001</v>
      </c>
      <c r="AW29" s="8">
        <v>173</v>
      </c>
      <c r="AX29" s="8">
        <v>0.7</v>
      </c>
    </row>
    <row r="30" spans="1:50">
      <c r="A30" s="3" t="s">
        <v>28</v>
      </c>
      <c r="B30">
        <v>2965</v>
      </c>
      <c r="C30">
        <v>0.1</v>
      </c>
      <c r="D30">
        <v>-50</v>
      </c>
      <c r="E30">
        <v>-1.7</v>
      </c>
      <c r="F30" s="3" t="s">
        <v>28</v>
      </c>
      <c r="G30">
        <v>2903</v>
      </c>
      <c r="H30">
        <v>0.1</v>
      </c>
      <c r="I30">
        <v>-62</v>
      </c>
      <c r="J30">
        <v>-2.1</v>
      </c>
      <c r="K30" s="3" t="s">
        <v>28</v>
      </c>
      <c r="L30">
        <v>2848</v>
      </c>
      <c r="M30">
        <v>0.1</v>
      </c>
      <c r="N30">
        <v>-55</v>
      </c>
      <c r="O30">
        <v>-1.9</v>
      </c>
      <c r="P30" s="3" t="s">
        <v>28</v>
      </c>
      <c r="Q30">
        <v>2815</v>
      </c>
      <c r="R30">
        <v>0.1</v>
      </c>
      <c r="S30">
        <v>-33</v>
      </c>
      <c r="T30">
        <v>-1.2</v>
      </c>
      <c r="U30" s="3" t="s">
        <v>28</v>
      </c>
      <c r="V30">
        <v>2775</v>
      </c>
      <c r="W30">
        <v>0.1</v>
      </c>
      <c r="X30">
        <v>-40</v>
      </c>
      <c r="Y30">
        <v>-1.4</v>
      </c>
      <c r="Z30" s="3" t="s">
        <v>28</v>
      </c>
      <c r="AA30">
        <v>2698</v>
      </c>
      <c r="AB30">
        <v>0.1</v>
      </c>
      <c r="AC30">
        <v>-77</v>
      </c>
      <c r="AD30">
        <v>-2.8</v>
      </c>
      <c r="AE30" s="3" t="s">
        <v>28</v>
      </c>
      <c r="AF30">
        <v>2658</v>
      </c>
      <c r="AG30">
        <v>0.1</v>
      </c>
      <c r="AH30">
        <v>-40</v>
      </c>
      <c r="AI30">
        <v>-1.5</v>
      </c>
      <c r="AJ30" s="3" t="s">
        <v>28</v>
      </c>
      <c r="AK30">
        <v>2650</v>
      </c>
      <c r="AL30">
        <v>0.1</v>
      </c>
      <c r="AM30">
        <v>-8</v>
      </c>
      <c r="AN30">
        <v>-0.3</v>
      </c>
      <c r="AO30" s="3" t="s">
        <v>28</v>
      </c>
      <c r="AP30" s="6">
        <v>2670</v>
      </c>
      <c r="AQ30" s="8">
        <v>0.1</v>
      </c>
      <c r="AR30" s="8">
        <v>20</v>
      </c>
      <c r="AS30" s="8">
        <v>0.7</v>
      </c>
      <c r="AT30" s="3" t="s">
        <v>28</v>
      </c>
      <c r="AU30" s="6">
        <v>2763</v>
      </c>
      <c r="AV30" s="8">
        <v>0.1</v>
      </c>
      <c r="AW30" s="8">
        <v>93</v>
      </c>
      <c r="AX30" s="8">
        <v>3.5</v>
      </c>
    </row>
    <row r="31" spans="1:50">
      <c r="A31" s="3" t="s">
        <v>29</v>
      </c>
      <c r="B31">
        <v>10731</v>
      </c>
      <c r="C31">
        <v>0.5</v>
      </c>
      <c r="D31">
        <v>65</v>
      </c>
      <c r="E31">
        <v>0.6</v>
      </c>
      <c r="F31" s="3" t="s">
        <v>29</v>
      </c>
      <c r="G31">
        <v>10874</v>
      </c>
      <c r="H31">
        <v>0.5</v>
      </c>
      <c r="I31">
        <v>143</v>
      </c>
      <c r="J31">
        <v>1.3</v>
      </c>
      <c r="K31" s="3" t="s">
        <v>29</v>
      </c>
      <c r="L31">
        <v>10904</v>
      </c>
      <c r="M31">
        <v>0.5</v>
      </c>
      <c r="N31">
        <v>30</v>
      </c>
      <c r="O31">
        <v>0.3</v>
      </c>
      <c r="P31" s="3" t="s">
        <v>29</v>
      </c>
      <c r="Q31">
        <v>11078</v>
      </c>
      <c r="R31">
        <v>0.5</v>
      </c>
      <c r="S31">
        <v>174</v>
      </c>
      <c r="T31">
        <v>1.6</v>
      </c>
      <c r="U31" s="3" t="s">
        <v>29</v>
      </c>
      <c r="V31">
        <v>11097</v>
      </c>
      <c r="W31">
        <v>0.5</v>
      </c>
      <c r="X31">
        <v>19</v>
      </c>
      <c r="Y31">
        <v>0.2</v>
      </c>
      <c r="Z31" s="3" t="s">
        <v>29</v>
      </c>
      <c r="AA31">
        <v>11107</v>
      </c>
      <c r="AB31">
        <v>0.5</v>
      </c>
      <c r="AC31">
        <v>10</v>
      </c>
      <c r="AD31">
        <v>0.1</v>
      </c>
      <c r="AE31" s="3" t="s">
        <v>29</v>
      </c>
      <c r="AF31">
        <v>11114</v>
      </c>
      <c r="AG31">
        <v>0.5</v>
      </c>
      <c r="AH31">
        <v>7</v>
      </c>
      <c r="AI31">
        <v>0.1</v>
      </c>
      <c r="AJ31" s="3" t="s">
        <v>29</v>
      </c>
      <c r="AK31">
        <v>11108</v>
      </c>
      <c r="AL31">
        <v>0.5</v>
      </c>
      <c r="AM31">
        <v>-6</v>
      </c>
      <c r="AN31">
        <v>-0.1</v>
      </c>
      <c r="AO31" s="3" t="s">
        <v>29</v>
      </c>
      <c r="AP31" s="6">
        <v>11203</v>
      </c>
      <c r="AQ31" s="8">
        <v>0.5</v>
      </c>
      <c r="AR31" s="8">
        <v>95</v>
      </c>
      <c r="AS31" s="8">
        <v>0.8</v>
      </c>
      <c r="AT31" s="3" t="s">
        <v>29</v>
      </c>
      <c r="AU31" s="6">
        <v>11294</v>
      </c>
      <c r="AV31" s="8">
        <v>0.5</v>
      </c>
      <c r="AW31" s="8">
        <v>91</v>
      </c>
      <c r="AX31" s="8">
        <v>0.8</v>
      </c>
    </row>
    <row r="32" spans="1:50">
      <c r="A32" s="3" t="s">
        <v>30</v>
      </c>
      <c r="B32">
        <v>9042</v>
      </c>
      <c r="C32">
        <v>0.4</v>
      </c>
      <c r="D32">
        <v>19</v>
      </c>
      <c r="E32">
        <v>0.2</v>
      </c>
      <c r="F32" s="3" t="s">
        <v>30</v>
      </c>
      <c r="G32">
        <v>9043</v>
      </c>
      <c r="H32">
        <v>0.4</v>
      </c>
      <c r="I32">
        <v>1</v>
      </c>
      <c r="J32">
        <v>0</v>
      </c>
      <c r="K32" s="3" t="s">
        <v>30</v>
      </c>
      <c r="L32">
        <v>9049</v>
      </c>
      <c r="M32">
        <v>0.4</v>
      </c>
      <c r="N32">
        <v>6</v>
      </c>
      <c r="O32">
        <v>0.1</v>
      </c>
      <c r="P32" s="3" t="s">
        <v>30</v>
      </c>
      <c r="Q32">
        <v>9069</v>
      </c>
      <c r="R32">
        <v>0.4</v>
      </c>
      <c r="S32">
        <v>20</v>
      </c>
      <c r="T32">
        <v>0.2</v>
      </c>
      <c r="U32" s="3" t="s">
        <v>30</v>
      </c>
      <c r="V32">
        <v>9026</v>
      </c>
      <c r="W32">
        <v>0.4</v>
      </c>
      <c r="X32">
        <v>-43</v>
      </c>
      <c r="Y32">
        <v>-0.5</v>
      </c>
      <c r="Z32" s="3" t="s">
        <v>30</v>
      </c>
      <c r="AA32">
        <v>9026</v>
      </c>
      <c r="AB32">
        <v>0.4</v>
      </c>
      <c r="AC32">
        <v>0</v>
      </c>
      <c r="AD32">
        <v>0</v>
      </c>
      <c r="AE32" s="3" t="s">
        <v>30</v>
      </c>
      <c r="AF32">
        <v>8969</v>
      </c>
      <c r="AG32">
        <v>0.4</v>
      </c>
      <c r="AH32">
        <v>-57</v>
      </c>
      <c r="AI32">
        <v>-0.6</v>
      </c>
      <c r="AJ32" s="3" t="s">
        <v>30</v>
      </c>
      <c r="AK32">
        <v>8969</v>
      </c>
      <c r="AL32">
        <v>0.4</v>
      </c>
      <c r="AM32">
        <v>0</v>
      </c>
      <c r="AN32">
        <v>0</v>
      </c>
      <c r="AO32" s="3" t="s">
        <v>30</v>
      </c>
      <c r="AP32" s="6">
        <v>9040</v>
      </c>
      <c r="AQ32" s="8">
        <v>0.4</v>
      </c>
      <c r="AR32" s="8">
        <v>71</v>
      </c>
      <c r="AS32" s="8">
        <v>0.8</v>
      </c>
      <c r="AT32" s="3" t="s">
        <v>30</v>
      </c>
      <c r="AU32" s="6">
        <v>9185</v>
      </c>
      <c r="AV32" s="8">
        <v>0.4</v>
      </c>
      <c r="AW32" s="8">
        <v>145</v>
      </c>
      <c r="AX32" s="8">
        <v>1.6</v>
      </c>
    </row>
    <row r="33" spans="1:50">
      <c r="A33" s="3" t="s">
        <v>31</v>
      </c>
      <c r="B33">
        <v>1843</v>
      </c>
      <c r="C33">
        <v>0.1</v>
      </c>
      <c r="D33">
        <v>-11</v>
      </c>
      <c r="E33">
        <v>-0.6</v>
      </c>
      <c r="F33" s="3" t="s">
        <v>31</v>
      </c>
      <c r="G33">
        <v>1831</v>
      </c>
      <c r="H33">
        <v>0.1</v>
      </c>
      <c r="I33">
        <v>-12</v>
      </c>
      <c r="J33">
        <v>-0.7</v>
      </c>
      <c r="K33" s="3" t="s">
        <v>31</v>
      </c>
      <c r="L33">
        <v>1825</v>
      </c>
      <c r="M33">
        <v>0.1</v>
      </c>
      <c r="N33">
        <v>-6</v>
      </c>
      <c r="O33">
        <v>-0.3</v>
      </c>
      <c r="P33" s="3" t="s">
        <v>31</v>
      </c>
      <c r="Q33">
        <v>1804</v>
      </c>
      <c r="R33">
        <v>0.1</v>
      </c>
      <c r="S33">
        <v>-21</v>
      </c>
      <c r="T33">
        <v>-1.2</v>
      </c>
      <c r="U33" s="3" t="s">
        <v>31</v>
      </c>
      <c r="V33">
        <v>1715</v>
      </c>
      <c r="W33">
        <v>0.1</v>
      </c>
      <c r="X33">
        <v>-89</v>
      </c>
      <c r="Y33">
        <v>-4.9000000000000004</v>
      </c>
      <c r="Z33" s="3" t="s">
        <v>31</v>
      </c>
      <c r="AA33">
        <v>1671</v>
      </c>
      <c r="AB33">
        <v>0.1</v>
      </c>
      <c r="AC33">
        <v>-44</v>
      </c>
      <c r="AD33">
        <v>-2.6</v>
      </c>
      <c r="AE33" s="3" t="s">
        <v>31</v>
      </c>
      <c r="AF33">
        <v>1630</v>
      </c>
      <c r="AG33">
        <v>0.1</v>
      </c>
      <c r="AH33">
        <v>-41</v>
      </c>
      <c r="AI33">
        <v>-2.5</v>
      </c>
      <c r="AJ33" s="3" t="s">
        <v>31</v>
      </c>
      <c r="AK33">
        <v>1615</v>
      </c>
      <c r="AL33">
        <v>0.1</v>
      </c>
      <c r="AM33">
        <v>-15</v>
      </c>
      <c r="AN33">
        <v>-0.9</v>
      </c>
      <c r="AO33" s="3" t="s">
        <v>31</v>
      </c>
      <c r="AP33" s="6">
        <v>1645</v>
      </c>
      <c r="AQ33" s="8">
        <v>0.1</v>
      </c>
      <c r="AR33" s="8">
        <v>30</v>
      </c>
      <c r="AS33" s="8">
        <v>1.8</v>
      </c>
      <c r="AT33" s="3" t="s">
        <v>31</v>
      </c>
      <c r="AU33" s="6">
        <v>1667</v>
      </c>
      <c r="AV33" s="8">
        <v>0.1</v>
      </c>
      <c r="AW33" s="8">
        <v>22</v>
      </c>
      <c r="AX33" s="8">
        <v>1.3</v>
      </c>
    </row>
    <row r="34" spans="1:50">
      <c r="A34" s="4" t="s">
        <v>0</v>
      </c>
      <c r="B34" s="5">
        <v>906854</v>
      </c>
      <c r="C34" s="5">
        <v>42.8</v>
      </c>
      <c r="D34" s="5">
        <v>7021</v>
      </c>
      <c r="E34" s="5">
        <v>0.8</v>
      </c>
      <c r="F34" s="4" t="s">
        <v>0</v>
      </c>
      <c r="G34" s="5">
        <v>908555</v>
      </c>
      <c r="H34" s="5">
        <v>42.7</v>
      </c>
      <c r="I34" s="5">
        <v>1701</v>
      </c>
      <c r="J34" s="5">
        <v>0.2</v>
      </c>
      <c r="K34" s="4" t="s">
        <v>0</v>
      </c>
      <c r="L34" s="5">
        <v>898680</v>
      </c>
      <c r="M34" s="5">
        <v>42.4</v>
      </c>
      <c r="N34" s="5">
        <v>-9875</v>
      </c>
      <c r="O34" s="5">
        <v>-1.1000000000000001</v>
      </c>
      <c r="P34" s="4" t="s">
        <v>0</v>
      </c>
      <c r="Q34" s="5">
        <v>897582</v>
      </c>
      <c r="R34" s="5">
        <v>42.4</v>
      </c>
      <c r="S34" s="5">
        <v>-1098</v>
      </c>
      <c r="T34" s="5">
        <v>-0.1</v>
      </c>
      <c r="U34" s="4" t="s">
        <v>0</v>
      </c>
      <c r="V34" s="5">
        <v>889936</v>
      </c>
      <c r="W34" s="5">
        <v>42.3</v>
      </c>
      <c r="X34" s="5">
        <v>-7646</v>
      </c>
      <c r="Y34" s="5">
        <v>-0.9</v>
      </c>
      <c r="Z34" s="4" t="s">
        <v>0</v>
      </c>
      <c r="AA34" s="5">
        <v>888184</v>
      </c>
      <c r="AB34" s="5">
        <v>42.3</v>
      </c>
      <c r="AC34" s="5">
        <v>-1752</v>
      </c>
      <c r="AD34" s="5">
        <v>-0.2</v>
      </c>
      <c r="AE34" s="4" t="s">
        <v>0</v>
      </c>
      <c r="AF34" s="5">
        <v>891111</v>
      </c>
      <c r="AG34" s="5">
        <v>42.4</v>
      </c>
      <c r="AH34" s="5">
        <v>2927</v>
      </c>
      <c r="AI34" s="5">
        <v>0.3</v>
      </c>
      <c r="AJ34" s="4" t="s">
        <v>0</v>
      </c>
      <c r="AK34" s="5">
        <v>894636</v>
      </c>
      <c r="AL34" s="5">
        <v>42.4</v>
      </c>
      <c r="AM34" s="5">
        <v>3525</v>
      </c>
      <c r="AN34" s="5">
        <v>0.4</v>
      </c>
      <c r="AO34" s="4" t="s">
        <v>0</v>
      </c>
      <c r="AP34" s="7">
        <v>904713</v>
      </c>
      <c r="AQ34" s="9">
        <v>42.5</v>
      </c>
      <c r="AR34" s="7">
        <v>10077</v>
      </c>
      <c r="AS34" s="9">
        <v>1.1000000000000001</v>
      </c>
      <c r="AT34" s="4" t="s">
        <v>0</v>
      </c>
      <c r="AU34" s="7">
        <v>917841</v>
      </c>
      <c r="AV34" s="9">
        <v>42.6</v>
      </c>
      <c r="AW34" s="7">
        <v>13128</v>
      </c>
      <c r="AX34" s="9">
        <v>1.4</v>
      </c>
    </row>
    <row r="37" spans="1:50">
      <c r="C37" s="10"/>
    </row>
    <row r="38" spans="1:50">
      <c r="C38" s="10"/>
    </row>
    <row r="39" spans="1:50">
      <c r="A39" s="10" t="s">
        <v>50</v>
      </c>
      <c r="B39" s="10"/>
    </row>
    <row r="40" spans="1:50">
      <c r="A40" s="10" t="s">
        <v>49</v>
      </c>
      <c r="B40" s="10"/>
    </row>
  </sheetData>
  <sheetProtection algorithmName="SHA-512" hashValue="Or5+5UmgoehHWSKwh5FIQFL8MmJZJrVCS8nJQ2Vp1vY64JXdYIEnMyhelC5mFlKdhRjUuWC5ULUekzyDJMl5Nw==" saltValue="C6RF4933FsYfyofdGODgSg=="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80" zoomScaleNormal="80" workbookViewId="0">
      <selection activeCell="B41" sqref="B41:K43"/>
    </sheetView>
  </sheetViews>
  <sheetFormatPr baseColWidth="10" defaultRowHeight="15"/>
  <cols>
    <col min="1" max="1" width="18.7109375" style="400" customWidth="1"/>
    <col min="2" max="2" width="13" style="400" customWidth="1"/>
    <col min="3" max="3" width="13.5703125" style="400" bestFit="1" customWidth="1"/>
    <col min="4" max="7" width="11.42578125" style="400"/>
    <col min="8" max="8" width="12" style="400" customWidth="1"/>
    <col min="9" max="9" width="12.85546875" style="400" customWidth="1"/>
    <col min="10" max="10" width="11.42578125" style="400"/>
  </cols>
  <sheetData>
    <row r="1" spans="1:10">
      <c r="A1" s="409" t="s">
        <v>454</v>
      </c>
      <c r="B1" s="409"/>
      <c r="C1" s="409"/>
      <c r="D1" s="409"/>
      <c r="E1" s="409"/>
      <c r="F1" s="409"/>
      <c r="G1" s="409"/>
      <c r="H1" s="409"/>
      <c r="I1" s="409"/>
      <c r="J1" s="409"/>
    </row>
    <row r="2" spans="1:10">
      <c r="A2" s="408" t="s">
        <v>51</v>
      </c>
      <c r="B2" s="408"/>
      <c r="C2" s="408"/>
      <c r="D2" s="408"/>
      <c r="E2" s="408"/>
      <c r="F2" s="408"/>
      <c r="G2" s="408"/>
      <c r="H2" s="408"/>
      <c r="I2" s="408"/>
      <c r="J2" s="408"/>
    </row>
    <row r="3" spans="1:10">
      <c r="A3" s="392"/>
      <c r="B3" s="365"/>
      <c r="C3" s="365"/>
      <c r="D3" s="365"/>
      <c r="E3" s="365"/>
      <c r="F3" s="365"/>
      <c r="G3" s="365"/>
      <c r="H3" s="365"/>
      <c r="I3" s="365"/>
      <c r="J3" s="365"/>
    </row>
    <row r="4" spans="1:10">
      <c r="A4" s="392"/>
      <c r="B4" s="365"/>
      <c r="C4" s="365"/>
      <c r="D4" s="365"/>
      <c r="E4" s="365"/>
      <c r="F4" s="365"/>
      <c r="G4" s="365"/>
      <c r="H4" s="365"/>
      <c r="I4" s="365"/>
      <c r="J4" s="365"/>
    </row>
    <row r="5" spans="1:10">
      <c r="A5" s="366" t="s">
        <v>52</v>
      </c>
      <c r="B5" s="365"/>
      <c r="C5" s="367" t="s">
        <v>667</v>
      </c>
      <c r="D5" s="367"/>
      <c r="E5" s="365"/>
      <c r="F5" s="367" t="s">
        <v>53</v>
      </c>
      <c r="G5" s="368"/>
      <c r="H5" s="365"/>
      <c r="I5" s="367" t="s">
        <v>667</v>
      </c>
      <c r="J5" s="367"/>
    </row>
    <row r="6" spans="1:10">
      <c r="A6" s="365"/>
      <c r="B6" s="365"/>
      <c r="C6" s="369" t="s">
        <v>54</v>
      </c>
      <c r="D6" s="365"/>
      <c r="E6" s="365"/>
      <c r="F6" s="365"/>
      <c r="G6" s="365"/>
      <c r="H6" s="365"/>
      <c r="I6" s="369" t="s">
        <v>54</v>
      </c>
      <c r="J6" s="365"/>
    </row>
    <row r="7" spans="1:10">
      <c r="A7" s="369" t="s">
        <v>54</v>
      </c>
      <c r="B7" s="367" t="s">
        <v>55</v>
      </c>
      <c r="C7" s="370" t="s">
        <v>56</v>
      </c>
      <c r="D7" s="371"/>
      <c r="E7" s="365"/>
      <c r="F7" s="369" t="s">
        <v>54</v>
      </c>
      <c r="G7" s="365"/>
      <c r="H7" s="367" t="s">
        <v>55</v>
      </c>
      <c r="I7" s="370" t="s">
        <v>56</v>
      </c>
      <c r="J7" s="371"/>
    </row>
    <row r="8" spans="1:10">
      <c r="A8" s="365"/>
      <c r="B8" s="372" t="s">
        <v>57</v>
      </c>
      <c r="C8" s="370" t="s">
        <v>58</v>
      </c>
      <c r="D8" s="372" t="s">
        <v>59</v>
      </c>
      <c r="E8" s="365"/>
      <c r="F8" s="365"/>
      <c r="G8" s="365"/>
      <c r="H8" s="372" t="s">
        <v>57</v>
      </c>
      <c r="I8" s="370" t="s">
        <v>58</v>
      </c>
      <c r="J8" s="372" t="s">
        <v>59</v>
      </c>
    </row>
    <row r="9" spans="1:10">
      <c r="A9" s="365"/>
      <c r="B9" s="373"/>
      <c r="C9" s="365"/>
      <c r="D9" s="365"/>
      <c r="E9" s="365"/>
      <c r="F9" s="365"/>
      <c r="G9" s="365"/>
      <c r="H9" s="365"/>
      <c r="I9" s="365"/>
      <c r="J9" s="365"/>
    </row>
    <row r="10" spans="1:10">
      <c r="A10" s="374" t="s">
        <v>60</v>
      </c>
      <c r="B10" s="379">
        <v>132718</v>
      </c>
      <c r="C10" s="379">
        <v>379973</v>
      </c>
      <c r="D10" s="393">
        <v>-0.65071728780729154</v>
      </c>
      <c r="E10" s="365"/>
      <c r="F10" s="375"/>
      <c r="G10" s="374" t="s">
        <v>61</v>
      </c>
      <c r="H10" s="379">
        <v>8785</v>
      </c>
      <c r="I10" s="379">
        <v>15773</v>
      </c>
      <c r="J10" s="393">
        <v>-0.44303556710834974</v>
      </c>
    </row>
    <row r="11" spans="1:10">
      <c r="A11" s="374" t="s">
        <v>62</v>
      </c>
      <c r="B11" s="379">
        <v>617304</v>
      </c>
      <c r="C11" s="379">
        <v>2620335</v>
      </c>
      <c r="D11" s="393">
        <v>-0.7644179083972088</v>
      </c>
      <c r="E11" s="365"/>
      <c r="F11" s="373" t="s">
        <v>63</v>
      </c>
      <c r="G11" s="374" t="s">
        <v>64</v>
      </c>
      <c r="H11" s="379">
        <v>19369</v>
      </c>
      <c r="I11" s="379">
        <v>46133</v>
      </c>
      <c r="J11" s="393">
        <v>-0.58014870049639089</v>
      </c>
    </row>
    <row r="12" spans="1:10">
      <c r="A12" s="374" t="s">
        <v>65</v>
      </c>
      <c r="B12" s="394">
        <v>44.74</v>
      </c>
      <c r="C12" s="394">
        <v>84.05</v>
      </c>
      <c r="D12" s="380">
        <v>-39.309999999999995</v>
      </c>
      <c r="E12" s="365"/>
      <c r="F12" s="375"/>
      <c r="G12" s="374" t="s">
        <v>65</v>
      </c>
      <c r="H12" s="394">
        <v>56.04</v>
      </c>
      <c r="I12" s="394">
        <v>34.75</v>
      </c>
      <c r="J12" s="380">
        <v>21.29</v>
      </c>
    </row>
    <row r="13" spans="1:10">
      <c r="A13" s="374" t="s">
        <v>66</v>
      </c>
      <c r="B13" s="394">
        <v>4.6500000000000004</v>
      </c>
      <c r="C13" s="394">
        <v>6.9</v>
      </c>
      <c r="D13" s="380">
        <v>-2.25</v>
      </c>
      <c r="E13" s="365"/>
      <c r="F13" s="395"/>
      <c r="G13" s="376" t="s">
        <v>666</v>
      </c>
      <c r="H13" s="396">
        <v>2.204780876494024</v>
      </c>
      <c r="I13" s="396">
        <v>2.9248082165726239</v>
      </c>
      <c r="J13" s="397">
        <v>-0.72002734007859992</v>
      </c>
    </row>
    <row r="14" spans="1:10">
      <c r="A14" s="374"/>
      <c r="B14" s="365"/>
      <c r="C14" s="365"/>
      <c r="D14" s="380"/>
      <c r="E14" s="365"/>
      <c r="F14" s="375"/>
      <c r="G14" s="374" t="s">
        <v>61</v>
      </c>
      <c r="H14" s="379">
        <v>2782</v>
      </c>
      <c r="I14" s="379">
        <v>7170</v>
      </c>
      <c r="J14" s="393">
        <v>-0.61199442119944214</v>
      </c>
    </row>
    <row r="15" spans="1:10">
      <c r="A15" s="374" t="s">
        <v>67</v>
      </c>
      <c r="B15" s="379">
        <v>35704</v>
      </c>
      <c r="C15" s="379">
        <v>195758</v>
      </c>
      <c r="D15" s="393">
        <v>-0.81761154077994258</v>
      </c>
      <c r="E15" s="365"/>
      <c r="F15" s="373" t="s">
        <v>68</v>
      </c>
      <c r="G15" s="374" t="s">
        <v>64</v>
      </c>
      <c r="H15" s="379">
        <v>6531</v>
      </c>
      <c r="I15" s="379">
        <v>21861</v>
      </c>
      <c r="J15" s="393">
        <v>-0.70124879923150818</v>
      </c>
    </row>
    <row r="16" spans="1:10">
      <c r="A16" s="374" t="s">
        <v>62</v>
      </c>
      <c r="B16" s="379">
        <v>189361</v>
      </c>
      <c r="C16" s="379">
        <v>1643262</v>
      </c>
      <c r="D16" s="393">
        <v>-0.88476518047639385</v>
      </c>
      <c r="E16" s="365"/>
      <c r="F16" s="373"/>
      <c r="G16" s="374" t="s">
        <v>65</v>
      </c>
      <c r="H16" s="394">
        <v>65.430000000000007</v>
      </c>
      <c r="I16" s="394">
        <v>30.06</v>
      </c>
      <c r="J16" s="380">
        <v>35.370000000000005</v>
      </c>
    </row>
    <row r="17" spans="1:10">
      <c r="A17" s="374" t="s">
        <v>65</v>
      </c>
      <c r="B17" s="394">
        <v>29.42</v>
      </c>
      <c r="C17" s="394">
        <v>69.099999999999994</v>
      </c>
      <c r="D17" s="380">
        <v>-39.679999999999993</v>
      </c>
      <c r="E17" s="365"/>
      <c r="F17" s="395"/>
      <c r="G17" s="376" t="s">
        <v>666</v>
      </c>
      <c r="H17" s="396">
        <v>2.3475916606757727</v>
      </c>
      <c r="I17" s="396">
        <v>3.0489539748953973</v>
      </c>
      <c r="J17" s="397">
        <v>-0.70136231421962458</v>
      </c>
    </row>
    <row r="18" spans="1:10">
      <c r="A18" s="374" t="s">
        <v>66</v>
      </c>
      <c r="B18" s="394">
        <v>5.3</v>
      </c>
      <c r="C18" s="394">
        <v>8.39</v>
      </c>
      <c r="D18" s="380">
        <v>-3.0900000000000007</v>
      </c>
      <c r="E18" s="365"/>
      <c r="F18" s="373"/>
      <c r="G18" s="374" t="s">
        <v>61</v>
      </c>
      <c r="H18" s="379">
        <v>31291</v>
      </c>
      <c r="I18" s="379">
        <v>117581</v>
      </c>
      <c r="J18" s="393">
        <v>-0.73387707197591445</v>
      </c>
    </row>
    <row r="19" spans="1:10">
      <c r="A19" s="374"/>
      <c r="B19" s="365"/>
      <c r="C19" s="365"/>
      <c r="D19" s="380"/>
      <c r="E19" s="365"/>
      <c r="F19" s="373" t="s">
        <v>69</v>
      </c>
      <c r="G19" s="374" t="s">
        <v>64</v>
      </c>
      <c r="H19" s="379">
        <v>141068</v>
      </c>
      <c r="I19" s="379">
        <v>746084</v>
      </c>
      <c r="J19" s="393">
        <v>-0.81092209456307873</v>
      </c>
    </row>
    <row r="20" spans="1:10">
      <c r="A20" s="374" t="s">
        <v>70</v>
      </c>
      <c r="B20" s="379">
        <v>168422</v>
      </c>
      <c r="C20" s="379">
        <v>575731</v>
      </c>
      <c r="D20" s="393">
        <v>-0.70746407610498652</v>
      </c>
      <c r="E20" s="365"/>
      <c r="F20" s="373"/>
      <c r="G20" s="374" t="s">
        <v>65</v>
      </c>
      <c r="H20" s="394">
        <v>40.81</v>
      </c>
      <c r="I20" s="394">
        <v>76.11</v>
      </c>
      <c r="J20" s="380">
        <v>-35.299999999999997</v>
      </c>
    </row>
    <row r="21" spans="1:10">
      <c r="A21" s="374" t="s">
        <v>62</v>
      </c>
      <c r="B21" s="379">
        <v>806665</v>
      </c>
      <c r="C21" s="379">
        <v>4263597</v>
      </c>
      <c r="D21" s="393">
        <v>-0.81080177136816634</v>
      </c>
      <c r="E21" s="365"/>
      <c r="F21" s="395"/>
      <c r="G21" s="376" t="s">
        <v>666</v>
      </c>
      <c r="H21" s="396">
        <v>4.5082611613563008</v>
      </c>
      <c r="I21" s="396">
        <v>6.3452768729641695</v>
      </c>
      <c r="J21" s="397">
        <v>-1.8370157116078687</v>
      </c>
    </row>
    <row r="22" spans="1:10">
      <c r="A22" s="374" t="s">
        <v>65</v>
      </c>
      <c r="B22" s="394">
        <v>39.86</v>
      </c>
      <c r="C22" s="394">
        <v>77.58</v>
      </c>
      <c r="D22" s="380">
        <v>-37.72</v>
      </c>
      <c r="E22" s="365"/>
      <c r="F22" s="373"/>
      <c r="G22" s="374" t="s">
        <v>61</v>
      </c>
      <c r="H22" s="379">
        <v>125564</v>
      </c>
      <c r="I22" s="379">
        <v>435207</v>
      </c>
      <c r="J22" s="393">
        <v>-0.71148442005758183</v>
      </c>
    </row>
    <row r="23" spans="1:10">
      <c r="A23" s="374" t="s">
        <v>66</v>
      </c>
      <c r="B23" s="394">
        <v>4.79</v>
      </c>
      <c r="C23" s="394">
        <v>7.41</v>
      </c>
      <c r="D23" s="380">
        <v>-2.62</v>
      </c>
      <c r="E23" s="365"/>
      <c r="F23" s="373" t="s">
        <v>71</v>
      </c>
      <c r="G23" s="374" t="s">
        <v>64</v>
      </c>
      <c r="H23" s="379">
        <v>639697</v>
      </c>
      <c r="I23" s="379">
        <v>3449519</v>
      </c>
      <c r="J23" s="393">
        <v>-0.81455472487613489</v>
      </c>
    </row>
    <row r="24" spans="1:10">
      <c r="A24" s="365"/>
      <c r="B24" s="365"/>
      <c r="C24" s="365"/>
      <c r="D24" s="365"/>
      <c r="E24" s="365"/>
      <c r="F24" s="373"/>
      <c r="G24" s="374" t="s">
        <v>65</v>
      </c>
      <c r="H24" s="394">
        <v>39.159999999999997</v>
      </c>
      <c r="I24" s="394">
        <v>80.040000000000006</v>
      </c>
      <c r="J24" s="380">
        <v>-40.88000000000001</v>
      </c>
    </row>
    <row r="25" spans="1:10">
      <c r="A25" s="365"/>
      <c r="B25" s="365"/>
      <c r="C25" s="365"/>
      <c r="D25" s="365"/>
      <c r="E25" s="365"/>
      <c r="F25" s="365"/>
      <c r="G25" s="377" t="s">
        <v>666</v>
      </c>
      <c r="H25" s="394">
        <v>5.0945892134688284</v>
      </c>
      <c r="I25" s="394">
        <v>7.926156978173605</v>
      </c>
      <c r="J25" s="380">
        <v>-2.8315677647047766</v>
      </c>
    </row>
    <row r="26" spans="1:10">
      <c r="A26" s="378" t="s">
        <v>72</v>
      </c>
      <c r="B26" s="378"/>
      <c r="C26" s="365"/>
      <c r="D26" s="365"/>
      <c r="E26" s="365"/>
      <c r="F26" s="369" t="s">
        <v>54</v>
      </c>
      <c r="G26" s="365"/>
      <c r="H26" s="365"/>
      <c r="I26" s="365"/>
      <c r="J26" s="365"/>
    </row>
    <row r="27" spans="1:10">
      <c r="A27" s="365"/>
      <c r="B27" s="369" t="s">
        <v>54</v>
      </c>
      <c r="C27" s="369" t="s">
        <v>54</v>
      </c>
      <c r="D27" s="365"/>
      <c r="E27" s="365"/>
      <c r="F27" s="369"/>
      <c r="G27" s="365"/>
      <c r="H27" s="365"/>
      <c r="I27" s="365"/>
      <c r="J27" s="365"/>
    </row>
    <row r="28" spans="1:10">
      <c r="A28" s="365"/>
      <c r="B28" s="367" t="s">
        <v>55</v>
      </c>
      <c r="C28" s="370" t="s">
        <v>56</v>
      </c>
      <c r="D28" s="371" t="s">
        <v>73</v>
      </c>
      <c r="E28" s="365"/>
      <c r="F28" s="365"/>
      <c r="G28" s="365"/>
      <c r="H28" s="365"/>
      <c r="I28" s="365"/>
      <c r="J28" s="365"/>
    </row>
    <row r="29" spans="1:10">
      <c r="A29" s="369" t="s">
        <v>54</v>
      </c>
      <c r="B29" s="372" t="s">
        <v>57</v>
      </c>
      <c r="C29" s="370" t="s">
        <v>58</v>
      </c>
      <c r="D29" s="372" t="s">
        <v>59</v>
      </c>
      <c r="E29" s="365"/>
      <c r="F29" s="365"/>
      <c r="G29" s="365"/>
      <c r="H29" s="365"/>
      <c r="I29" s="365"/>
      <c r="J29" s="365"/>
    </row>
    <row r="30" spans="1:10">
      <c r="A30" s="373"/>
      <c r="B30" s="365"/>
      <c r="C30" s="365"/>
      <c r="D30" s="365"/>
      <c r="E30" s="365"/>
      <c r="F30" s="365"/>
      <c r="G30" s="365"/>
      <c r="H30" s="365"/>
      <c r="I30" s="365"/>
      <c r="J30" s="365"/>
    </row>
    <row r="31" spans="1:10">
      <c r="A31" s="374" t="s">
        <v>74</v>
      </c>
      <c r="B31" s="379">
        <v>112790</v>
      </c>
      <c r="C31" s="379">
        <v>199992</v>
      </c>
      <c r="D31" s="380">
        <v>-43.602744109764387</v>
      </c>
      <c r="E31" s="365"/>
      <c r="F31" s="365"/>
      <c r="G31" s="381"/>
      <c r="H31" s="382"/>
      <c r="I31" s="381"/>
      <c r="J31" s="383"/>
    </row>
    <row r="32" spans="1:10">
      <c r="A32" s="374" t="s">
        <v>75</v>
      </c>
      <c r="B32" s="379">
        <v>10401</v>
      </c>
      <c r="C32" s="379">
        <v>192262</v>
      </c>
      <c r="D32" s="380">
        <v>-94.590194630244156</v>
      </c>
      <c r="E32" s="365"/>
      <c r="F32" s="365"/>
      <c r="G32" s="365"/>
      <c r="H32" s="384"/>
      <c r="I32" s="365"/>
      <c r="J32" s="365"/>
    </row>
    <row r="33" spans="1:11">
      <c r="A33" s="374" t="s">
        <v>76</v>
      </c>
      <c r="B33" s="379">
        <v>9845</v>
      </c>
      <c r="C33" s="379">
        <v>40862</v>
      </c>
      <c r="D33" s="380">
        <v>-75.90671039107238</v>
      </c>
      <c r="E33" s="365"/>
      <c r="F33" s="365"/>
      <c r="G33" s="385"/>
      <c r="H33" s="386"/>
      <c r="I33" s="386"/>
      <c r="J33" s="387"/>
    </row>
    <row r="34" spans="1:11">
      <c r="A34" s="374" t="s">
        <v>77</v>
      </c>
      <c r="B34" s="379">
        <v>5462</v>
      </c>
      <c r="C34" s="379">
        <v>12262</v>
      </c>
      <c r="D34" s="380">
        <v>-55.455879954330456</v>
      </c>
      <c r="E34" s="365"/>
      <c r="F34" s="365"/>
      <c r="G34" s="385"/>
      <c r="H34" s="386"/>
      <c r="I34" s="386"/>
      <c r="J34" s="388"/>
    </row>
    <row r="35" spans="1:11">
      <c r="A35" s="374" t="s">
        <v>78</v>
      </c>
      <c r="B35" s="379">
        <v>5361</v>
      </c>
      <c r="C35" s="379">
        <v>22267</v>
      </c>
      <c r="D35" s="380">
        <v>-75.924013113576137</v>
      </c>
      <c r="E35" s="365"/>
      <c r="F35" s="365"/>
      <c r="G35" s="385"/>
      <c r="H35" s="388"/>
      <c r="I35" s="388"/>
      <c r="J35" s="388"/>
    </row>
    <row r="36" spans="1:11">
      <c r="A36" s="374" t="s">
        <v>79</v>
      </c>
      <c r="B36" s="379">
        <v>3836</v>
      </c>
      <c r="C36" s="379">
        <v>16446</v>
      </c>
      <c r="D36" s="380">
        <v>-76.675179374923999</v>
      </c>
      <c r="E36" s="365"/>
      <c r="F36" s="365"/>
      <c r="G36" s="385"/>
      <c r="H36" s="388"/>
      <c r="I36" s="388"/>
      <c r="J36" s="388"/>
    </row>
    <row r="37" spans="1:11">
      <c r="A37" s="374" t="s">
        <v>80</v>
      </c>
      <c r="B37" s="379">
        <v>260</v>
      </c>
      <c r="C37" s="379">
        <v>5039</v>
      </c>
      <c r="D37" s="380">
        <v>-94.840246080571546</v>
      </c>
      <c r="E37" s="365"/>
      <c r="F37" s="365"/>
      <c r="G37" s="385"/>
      <c r="H37" s="398"/>
      <c r="I37" s="365"/>
      <c r="J37" s="365"/>
    </row>
    <row r="38" spans="1:11" ht="26.25">
      <c r="A38" s="389" t="s">
        <v>81</v>
      </c>
      <c r="B38" s="390">
        <v>5529</v>
      </c>
      <c r="C38" s="390">
        <v>22780</v>
      </c>
      <c r="D38" s="391">
        <v>-75.728709394205438</v>
      </c>
      <c r="E38" s="365"/>
      <c r="F38" s="365"/>
      <c r="G38" s="365"/>
      <c r="H38" s="365"/>
      <c r="I38" s="365"/>
      <c r="J38" s="365"/>
    </row>
    <row r="39" spans="1:11" s="362" customFormat="1">
      <c r="A39" s="389"/>
      <c r="B39" s="386"/>
      <c r="C39" s="386"/>
      <c r="D39" s="380"/>
      <c r="E39" s="365"/>
      <c r="F39" s="365"/>
      <c r="G39" s="365"/>
      <c r="H39" s="365"/>
      <c r="I39" s="365"/>
      <c r="J39" s="365"/>
    </row>
    <row r="40" spans="1:11" s="362" customFormat="1">
      <c r="A40" s="389"/>
      <c r="B40" s="386"/>
      <c r="C40" s="386"/>
      <c r="D40" s="380"/>
      <c r="E40" s="365"/>
      <c r="F40" s="365"/>
      <c r="G40" s="365"/>
      <c r="H40" s="365"/>
      <c r="I40" s="365"/>
      <c r="J40" s="365"/>
    </row>
    <row r="41" spans="1:11">
      <c r="A41" s="399"/>
      <c r="B41" s="410" t="s">
        <v>669</v>
      </c>
      <c r="C41" s="410"/>
      <c r="D41" s="410"/>
      <c r="E41" s="410"/>
      <c r="F41" s="410"/>
      <c r="G41" s="410"/>
      <c r="H41" s="410"/>
      <c r="I41" s="410"/>
      <c r="J41" s="410"/>
      <c r="K41" s="410"/>
    </row>
    <row r="42" spans="1:11">
      <c r="B42" s="410"/>
      <c r="C42" s="410"/>
      <c r="D42" s="410"/>
      <c r="E42" s="410"/>
      <c r="F42" s="410"/>
      <c r="G42" s="410"/>
      <c r="H42" s="410"/>
      <c r="I42" s="410"/>
      <c r="J42" s="410"/>
      <c r="K42" s="410"/>
    </row>
    <row r="43" spans="1:11">
      <c r="B43" s="410"/>
      <c r="C43" s="410"/>
      <c r="D43" s="410"/>
      <c r="E43" s="410"/>
      <c r="F43" s="410"/>
      <c r="G43" s="410"/>
      <c r="H43" s="410"/>
      <c r="I43" s="410"/>
      <c r="J43" s="410"/>
      <c r="K43" s="410"/>
    </row>
    <row r="44" spans="1:11">
      <c r="B44" s="17" t="s">
        <v>46</v>
      </c>
      <c r="C44" s="17" t="s">
        <v>48</v>
      </c>
    </row>
    <row r="45" spans="1:11">
      <c r="B45" s="17" t="s">
        <v>47</v>
      </c>
      <c r="C45" s="17" t="s">
        <v>48</v>
      </c>
    </row>
  </sheetData>
  <sheetProtection algorithmName="SHA-512" hashValue="T4zpgcAYjzUQgFKHYtYxpwNfgiDp79cVhu+zxdUzA4n0YGdVRJBZme264Juxh7leQr/MCBt8Cu82sv0qwGLPLQ==" saltValue="1lOLWDvEaTF95BWjH6WNcA==" spinCount="100000" sheet="1" objects="1" scenarios="1"/>
  <mergeCells count="3">
    <mergeCell ref="A2:J2"/>
    <mergeCell ref="A1:J1"/>
    <mergeCell ref="B41:K43"/>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showGridLines="0" zoomScale="80" zoomScaleNormal="80" workbookViewId="0">
      <selection activeCell="P47" sqref="P47"/>
    </sheetView>
  </sheetViews>
  <sheetFormatPr baseColWidth="10" defaultRowHeight="15"/>
  <cols>
    <col min="1" max="1" width="14.42578125" customWidth="1"/>
    <col min="2" max="2" width="11.7109375" customWidth="1"/>
    <col min="3" max="12" width="12.7109375" customWidth="1"/>
    <col min="15" max="16" width="11.42578125" customWidth="1"/>
  </cols>
  <sheetData>
    <row r="1" spans="1:20">
      <c r="A1" s="411" t="s">
        <v>455</v>
      </c>
      <c r="B1" s="411"/>
      <c r="C1" s="411"/>
      <c r="D1" s="411"/>
      <c r="E1" s="411"/>
      <c r="F1" s="411"/>
      <c r="G1" s="411"/>
      <c r="H1" s="411"/>
      <c r="I1" s="411"/>
      <c r="J1" s="411"/>
      <c r="K1" s="411"/>
      <c r="L1" s="411"/>
      <c r="M1" s="411"/>
    </row>
    <row r="2" spans="1:20" ht="15" customHeight="1">
      <c r="A2" s="94"/>
      <c r="B2" s="412" t="s">
        <v>70</v>
      </c>
      <c r="C2" s="412"/>
      <c r="D2" s="412"/>
      <c r="E2" s="412" t="s">
        <v>62</v>
      </c>
      <c r="F2" s="412"/>
      <c r="G2" s="412"/>
      <c r="H2" s="412" t="s">
        <v>82</v>
      </c>
      <c r="I2" s="412"/>
      <c r="J2" s="412"/>
      <c r="K2" s="412" t="s">
        <v>66</v>
      </c>
      <c r="L2" s="412"/>
      <c r="M2" s="412"/>
    </row>
    <row r="3" spans="1:20" ht="15" customHeight="1">
      <c r="A3" s="94" t="s">
        <v>55</v>
      </c>
      <c r="B3" s="95">
        <v>2019</v>
      </c>
      <c r="C3" s="13">
        <v>2020</v>
      </c>
      <c r="D3" s="14" t="s">
        <v>193</v>
      </c>
      <c r="E3" s="95">
        <v>2019</v>
      </c>
      <c r="F3" s="13">
        <v>2020</v>
      </c>
      <c r="G3" s="14" t="s">
        <v>193</v>
      </c>
      <c r="H3" s="95">
        <v>2019</v>
      </c>
      <c r="I3" s="13">
        <v>2020</v>
      </c>
      <c r="J3" s="14" t="s">
        <v>291</v>
      </c>
      <c r="K3" s="95">
        <v>2019</v>
      </c>
      <c r="L3" s="13">
        <v>2020</v>
      </c>
      <c r="M3" s="14" t="s">
        <v>291</v>
      </c>
      <c r="O3" s="405" t="s">
        <v>668</v>
      </c>
      <c r="P3" s="405"/>
      <c r="Q3" s="405"/>
      <c r="R3" s="405"/>
      <c r="S3" s="405"/>
      <c r="T3" s="302"/>
    </row>
    <row r="4" spans="1:20">
      <c r="A4" s="96" t="s">
        <v>83</v>
      </c>
      <c r="B4" s="200">
        <v>459753</v>
      </c>
      <c r="C4" s="110">
        <v>456593</v>
      </c>
      <c r="D4" s="201">
        <f>((C4-B4)/B4)*100</f>
        <v>-0.68732558569492741</v>
      </c>
      <c r="E4" s="200">
        <v>3674434</v>
      </c>
      <c r="F4" s="110">
        <v>3671749</v>
      </c>
      <c r="G4" s="201">
        <f>((F4-E4)/E4)*100</f>
        <v>-7.3072478645690733E-2</v>
      </c>
      <c r="H4" s="202">
        <v>67.319999999999993</v>
      </c>
      <c r="I4" s="111">
        <v>66.47</v>
      </c>
      <c r="J4" s="201">
        <f>I4-H4</f>
        <v>-0.84999999999999432</v>
      </c>
      <c r="K4" s="202">
        <v>7.99</v>
      </c>
      <c r="L4" s="111">
        <v>8.0399999999999991</v>
      </c>
      <c r="M4" s="202">
        <f>L4-K4</f>
        <v>4.9999999999998934E-2</v>
      </c>
      <c r="N4" s="302"/>
      <c r="O4" s="405"/>
      <c r="P4" s="405"/>
      <c r="Q4" s="405"/>
      <c r="R4" s="405"/>
      <c r="S4" s="405"/>
      <c r="T4" s="302"/>
    </row>
    <row r="5" spans="1:20">
      <c r="A5" s="96" t="s">
        <v>84</v>
      </c>
      <c r="B5" s="203">
        <v>455213</v>
      </c>
      <c r="C5" s="200">
        <v>480425</v>
      </c>
      <c r="D5" s="201">
        <f>((C5-B5)/B5)*100</f>
        <v>5.5385061498683035</v>
      </c>
      <c r="E5" s="200">
        <v>3371575</v>
      </c>
      <c r="F5" s="200">
        <v>3525167</v>
      </c>
      <c r="G5" s="201">
        <f>((F5-E5)/E5)*100</f>
        <v>4.5554970599793867</v>
      </c>
      <c r="H5" s="204">
        <v>68.39</v>
      </c>
      <c r="I5" s="202">
        <v>68.22</v>
      </c>
      <c r="J5" s="201">
        <f t="shared" ref="J5:J11" si="0">I5-H5</f>
        <v>-0.17000000000000171</v>
      </c>
      <c r="K5" s="204">
        <v>7.41</v>
      </c>
      <c r="L5" s="202">
        <v>7.34</v>
      </c>
      <c r="M5" s="202">
        <f t="shared" ref="M5:M11" si="1">L5-K5</f>
        <v>-7.0000000000000284E-2</v>
      </c>
      <c r="N5" s="302"/>
      <c r="O5" s="405"/>
      <c r="P5" s="405"/>
      <c r="Q5" s="405"/>
      <c r="R5" s="405"/>
      <c r="S5" s="405"/>
      <c r="T5" s="302"/>
    </row>
    <row r="6" spans="1:20">
      <c r="A6" s="96" t="s">
        <v>85</v>
      </c>
      <c r="B6" s="203">
        <v>520276</v>
      </c>
      <c r="C6" s="200">
        <v>183869</v>
      </c>
      <c r="D6" s="201">
        <f>((C6-B6)/B6)*100</f>
        <v>-64.659334660833863</v>
      </c>
      <c r="E6" s="200">
        <v>3627801</v>
      </c>
      <c r="F6" s="200">
        <v>1606420</v>
      </c>
      <c r="G6" s="201">
        <f>((F6-E6)/E6)*100</f>
        <v>-55.719180848122598</v>
      </c>
      <c r="H6" s="204">
        <v>66.47</v>
      </c>
      <c r="I6" s="202">
        <v>34.673684201438128</v>
      </c>
      <c r="J6" s="201">
        <f t="shared" si="0"/>
        <v>-31.796315798561871</v>
      </c>
      <c r="K6" s="204">
        <v>6.97</v>
      </c>
      <c r="L6" s="202">
        <v>8.74</v>
      </c>
      <c r="M6" s="202">
        <f t="shared" si="1"/>
        <v>1.7700000000000005</v>
      </c>
      <c r="N6" s="302"/>
      <c r="O6" s="405"/>
      <c r="P6" s="405"/>
      <c r="Q6" s="405"/>
      <c r="R6" s="405"/>
      <c r="S6" s="405"/>
      <c r="T6" s="302"/>
    </row>
    <row r="7" spans="1:20">
      <c r="A7" s="96" t="s">
        <v>86</v>
      </c>
      <c r="B7" s="200">
        <v>541371</v>
      </c>
      <c r="C7" s="401" t="s">
        <v>109</v>
      </c>
      <c r="D7" s="401" t="s">
        <v>109</v>
      </c>
      <c r="E7" s="200">
        <v>3451288</v>
      </c>
      <c r="F7" s="401" t="s">
        <v>109</v>
      </c>
      <c r="G7" s="401" t="s">
        <v>109</v>
      </c>
      <c r="H7" s="202">
        <v>65.34</v>
      </c>
      <c r="I7" s="401" t="s">
        <v>109</v>
      </c>
      <c r="J7" s="401" t="s">
        <v>109</v>
      </c>
      <c r="K7" s="202">
        <v>6.38</v>
      </c>
      <c r="L7" s="401" t="s">
        <v>109</v>
      </c>
      <c r="M7" s="401" t="s">
        <v>109</v>
      </c>
      <c r="N7" s="302"/>
      <c r="O7" s="405"/>
      <c r="P7" s="405"/>
      <c r="Q7" s="405"/>
      <c r="R7" s="405"/>
      <c r="S7" s="405"/>
      <c r="T7" s="302"/>
    </row>
    <row r="8" spans="1:20">
      <c r="A8" s="96" t="s">
        <v>87</v>
      </c>
      <c r="B8" s="200">
        <v>502353</v>
      </c>
      <c r="C8" s="401" t="s">
        <v>109</v>
      </c>
      <c r="D8" s="401" t="s">
        <v>109</v>
      </c>
      <c r="E8" s="200">
        <v>3271306</v>
      </c>
      <c r="F8" s="401" t="s">
        <v>109</v>
      </c>
      <c r="G8" s="401" t="s">
        <v>109</v>
      </c>
      <c r="H8" s="202">
        <v>59.94</v>
      </c>
      <c r="I8" s="401" t="s">
        <v>109</v>
      </c>
      <c r="J8" s="401" t="s">
        <v>109</v>
      </c>
      <c r="K8" s="202">
        <v>6.51</v>
      </c>
      <c r="L8" s="401" t="s">
        <v>109</v>
      </c>
      <c r="M8" s="401" t="s">
        <v>109</v>
      </c>
      <c r="N8" s="302"/>
      <c r="O8" s="405"/>
      <c r="P8" s="405"/>
      <c r="Q8" s="405"/>
      <c r="R8" s="405"/>
      <c r="S8" s="405"/>
      <c r="T8" s="302"/>
    </row>
    <row r="9" spans="1:20">
      <c r="A9" s="96" t="s">
        <v>88</v>
      </c>
      <c r="B9" s="200">
        <v>521283</v>
      </c>
      <c r="C9" s="401" t="s">
        <v>109</v>
      </c>
      <c r="D9" s="401" t="s">
        <v>109</v>
      </c>
      <c r="E9" s="200">
        <v>3559936</v>
      </c>
      <c r="F9" s="401" t="s">
        <v>109</v>
      </c>
      <c r="G9" s="401" t="s">
        <v>109</v>
      </c>
      <c r="H9" s="202">
        <v>67.400000000000006</v>
      </c>
      <c r="I9" s="401" t="s">
        <v>109</v>
      </c>
      <c r="J9" s="401" t="s">
        <v>109</v>
      </c>
      <c r="K9" s="202">
        <v>6.83</v>
      </c>
      <c r="L9" s="401" t="s">
        <v>109</v>
      </c>
      <c r="M9" s="401" t="s">
        <v>109</v>
      </c>
      <c r="N9" s="302"/>
      <c r="O9" s="405"/>
      <c r="P9" s="405"/>
      <c r="Q9" s="405"/>
      <c r="R9" s="405"/>
      <c r="S9" s="405"/>
      <c r="T9" s="302"/>
    </row>
    <row r="10" spans="1:20">
      <c r="A10" s="96" t="s">
        <v>89</v>
      </c>
      <c r="B10" s="200">
        <v>550315</v>
      </c>
      <c r="C10" s="200">
        <v>106729</v>
      </c>
      <c r="D10" s="201">
        <f t="shared" ref="D10:D11" si="2">((C10-B10)/B10)*100</f>
        <v>-80.605834840046157</v>
      </c>
      <c r="E10" s="200">
        <v>4036461</v>
      </c>
      <c r="F10" s="200">
        <v>463154</v>
      </c>
      <c r="G10" s="201">
        <f t="shared" ref="G10:G11" si="3">((F10-E10)/E10)*100</f>
        <v>-88.525740741704183</v>
      </c>
      <c r="H10" s="202">
        <v>73.45</v>
      </c>
      <c r="I10" s="202">
        <v>25.35</v>
      </c>
      <c r="J10" s="201">
        <f t="shared" si="0"/>
        <v>-48.1</v>
      </c>
      <c r="K10" s="202">
        <v>7.33</v>
      </c>
      <c r="L10" s="202">
        <v>4.34</v>
      </c>
      <c r="M10" s="202">
        <f t="shared" si="1"/>
        <v>-2.99</v>
      </c>
      <c r="N10" s="302"/>
      <c r="O10" s="405"/>
      <c r="P10" s="405"/>
      <c r="Q10" s="405"/>
      <c r="R10" s="405"/>
      <c r="S10" s="405"/>
      <c r="T10" s="302"/>
    </row>
    <row r="11" spans="1:20">
      <c r="A11" s="96" t="s">
        <v>90</v>
      </c>
      <c r="B11" s="200">
        <v>575731</v>
      </c>
      <c r="C11" s="200">
        <v>168422</v>
      </c>
      <c r="D11" s="201">
        <f t="shared" si="2"/>
        <v>-70.74640761049865</v>
      </c>
      <c r="E11" s="200">
        <v>4263597</v>
      </c>
      <c r="F11" s="200">
        <v>806665</v>
      </c>
      <c r="G11" s="201">
        <f t="shared" si="3"/>
        <v>-81.08017713681663</v>
      </c>
      <c r="H11" s="202">
        <v>77.58</v>
      </c>
      <c r="I11" s="202">
        <v>39.86</v>
      </c>
      <c r="J11" s="201">
        <f t="shared" si="0"/>
        <v>-37.72</v>
      </c>
      <c r="K11" s="202">
        <v>7.41</v>
      </c>
      <c r="L11" s="202">
        <v>4.79</v>
      </c>
      <c r="M11" s="202">
        <f t="shared" si="1"/>
        <v>-2.62</v>
      </c>
      <c r="N11" s="302"/>
      <c r="O11" s="405"/>
      <c r="P11" s="405"/>
      <c r="Q11" s="405"/>
      <c r="R11" s="405"/>
      <c r="S11" s="405"/>
      <c r="T11" s="302"/>
    </row>
    <row r="12" spans="1:20">
      <c r="A12" s="96" t="s">
        <v>91</v>
      </c>
      <c r="B12" s="200">
        <v>487094</v>
      </c>
      <c r="C12" s="200"/>
      <c r="D12" s="201"/>
      <c r="E12" s="200">
        <v>3489406</v>
      </c>
      <c r="F12" s="200"/>
      <c r="G12" s="201"/>
      <c r="H12" s="202">
        <v>65.61</v>
      </c>
      <c r="I12" s="202"/>
      <c r="J12" s="201"/>
      <c r="K12" s="202">
        <v>7.16</v>
      </c>
      <c r="L12" s="202"/>
      <c r="M12" s="202"/>
      <c r="N12" s="302"/>
      <c r="O12" s="405"/>
      <c r="P12" s="405"/>
      <c r="Q12" s="405"/>
      <c r="R12" s="405"/>
      <c r="S12" s="405"/>
      <c r="T12" s="302"/>
    </row>
    <row r="13" spans="1:20">
      <c r="A13" s="96" t="s">
        <v>92</v>
      </c>
      <c r="B13" s="200">
        <v>521653</v>
      </c>
      <c r="C13" s="200"/>
      <c r="D13" s="201"/>
      <c r="E13" s="200">
        <v>3583824</v>
      </c>
      <c r="F13" s="200"/>
      <c r="G13" s="201"/>
      <c r="H13" s="202">
        <v>65.213864304100781</v>
      </c>
      <c r="I13" s="202"/>
      <c r="J13" s="201"/>
      <c r="K13" s="202">
        <v>6.8701301439846025</v>
      </c>
      <c r="L13" s="202"/>
      <c r="M13" s="202"/>
      <c r="N13" s="302"/>
      <c r="O13" s="405"/>
      <c r="P13" s="405"/>
      <c r="Q13" s="405"/>
      <c r="R13" s="405"/>
      <c r="S13" s="405"/>
      <c r="T13" s="302"/>
    </row>
    <row r="14" spans="1:20">
      <c r="A14" s="96" t="s">
        <v>93</v>
      </c>
      <c r="B14" s="200">
        <v>482255</v>
      </c>
      <c r="C14" s="200"/>
      <c r="D14" s="201"/>
      <c r="E14" s="200">
        <v>3432879</v>
      </c>
      <c r="F14" s="200"/>
      <c r="G14" s="201"/>
      <c r="H14" s="202">
        <v>64.549398106885391</v>
      </c>
      <c r="I14" s="202"/>
      <c r="J14" s="201"/>
      <c r="K14" s="202">
        <v>7.1183896486298739</v>
      </c>
      <c r="L14" s="202"/>
      <c r="M14" s="202"/>
      <c r="N14" s="302"/>
      <c r="O14" s="405"/>
      <c r="P14" s="405"/>
      <c r="Q14" s="405"/>
      <c r="R14" s="405"/>
      <c r="S14" s="405"/>
      <c r="T14" s="302"/>
    </row>
    <row r="15" spans="1:20">
      <c r="A15" s="96" t="s">
        <v>94</v>
      </c>
      <c r="B15" s="200">
        <v>493541</v>
      </c>
      <c r="C15" s="200"/>
      <c r="D15" s="201"/>
      <c r="E15" s="200">
        <v>3554690</v>
      </c>
      <c r="F15" s="200"/>
      <c r="G15" s="201"/>
      <c r="H15" s="202">
        <v>64.683720881143714</v>
      </c>
      <c r="I15" s="202"/>
      <c r="J15" s="201"/>
      <c r="K15" s="202">
        <v>7.2024208728352859</v>
      </c>
      <c r="L15" s="202"/>
      <c r="M15" s="202"/>
      <c r="N15" s="302"/>
      <c r="O15" s="405"/>
      <c r="P15" s="405"/>
      <c r="Q15" s="405"/>
      <c r="R15" s="405"/>
      <c r="S15" s="405"/>
      <c r="T15" s="302"/>
    </row>
    <row r="16" spans="1:20">
      <c r="N16" s="302"/>
      <c r="O16" s="405"/>
      <c r="P16" s="405"/>
      <c r="Q16" s="405"/>
      <c r="R16" s="405"/>
      <c r="S16" s="405"/>
      <c r="T16" s="302"/>
    </row>
    <row r="17" spans="1:19">
      <c r="A17" s="11" t="s">
        <v>51</v>
      </c>
      <c r="O17" s="291"/>
      <c r="P17" s="291"/>
      <c r="Q17" s="291"/>
      <c r="R17" s="291"/>
      <c r="S17" s="291"/>
    </row>
    <row r="18" spans="1:19">
      <c r="L18" s="15"/>
      <c r="O18" s="291"/>
      <c r="P18" s="291"/>
      <c r="Q18" s="291"/>
      <c r="R18" s="291"/>
      <c r="S18" s="291"/>
    </row>
    <row r="19" spans="1:19">
      <c r="F19" s="12"/>
      <c r="G19" s="12"/>
      <c r="L19" s="15"/>
      <c r="R19" s="16"/>
    </row>
    <row r="52" spans="1:2">
      <c r="A52" s="17"/>
    </row>
    <row r="58" spans="1:2">
      <c r="A58" s="17" t="s">
        <v>46</v>
      </c>
      <c r="B58" s="17" t="s">
        <v>48</v>
      </c>
    </row>
    <row r="59" spans="1:2">
      <c r="A59" s="17" t="s">
        <v>47</v>
      </c>
      <c r="B59" s="17" t="s">
        <v>48</v>
      </c>
    </row>
  </sheetData>
  <sheetProtection algorithmName="SHA-512" hashValue="Hmn28gt1S3X4MckuajX9JqAR1Mn6AH4kXAuVsn9Pgn/laycnuhFV6MRXC0UR91bJ31g4enzht0algbxK9LXMKA==" saltValue="LvpWzBrJCYnz58wY4GSHIg==" spinCount="100000" sheet="1" objects="1" scenarios="1"/>
  <mergeCells count="6">
    <mergeCell ref="O3:S16"/>
    <mergeCell ref="A1:M1"/>
    <mergeCell ref="B2:D2"/>
    <mergeCell ref="E2:G2"/>
    <mergeCell ref="H2:J2"/>
    <mergeCell ref="K2:M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5"/>
  <sheetViews>
    <sheetView showGridLines="0" zoomScale="70" zoomScaleNormal="70" workbookViewId="0">
      <selection activeCell="T4" sqref="T4"/>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60" customWidth="1"/>
    <col min="20" max="20" width="19.71093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416" t="s">
        <v>305</v>
      </c>
      <c r="B1" s="416"/>
      <c r="C1" s="416"/>
      <c r="L1" s="413" t="s">
        <v>306</v>
      </c>
      <c r="M1" s="413"/>
      <c r="N1" s="413"/>
      <c r="P1" s="413" t="s">
        <v>307</v>
      </c>
      <c r="Q1" s="413"/>
      <c r="R1" s="413"/>
      <c r="T1" s="413" t="s">
        <v>647</v>
      </c>
      <c r="U1" s="413"/>
      <c r="V1" s="413"/>
    </row>
    <row r="2" spans="1:33" ht="29.25" customHeight="1">
      <c r="A2" s="149" t="s">
        <v>632</v>
      </c>
      <c r="B2" s="150" t="s">
        <v>308</v>
      </c>
      <c r="C2" s="150" t="s">
        <v>309</v>
      </c>
      <c r="L2" s="149" t="s">
        <v>98</v>
      </c>
      <c r="M2" s="150" t="s">
        <v>308</v>
      </c>
      <c r="N2" s="150" t="s">
        <v>309</v>
      </c>
      <c r="P2" s="149" t="s">
        <v>646</v>
      </c>
      <c r="Q2" s="150" t="s">
        <v>310</v>
      </c>
      <c r="R2" s="150" t="s">
        <v>311</v>
      </c>
      <c r="T2" s="149" t="s">
        <v>98</v>
      </c>
      <c r="U2" s="150" t="s">
        <v>310</v>
      </c>
      <c r="V2" s="150" t="s">
        <v>311</v>
      </c>
    </row>
    <row r="3" spans="1:33">
      <c r="A3" s="151" t="s">
        <v>312</v>
      </c>
      <c r="B3" s="152">
        <v>523</v>
      </c>
      <c r="C3" s="152">
        <v>2140</v>
      </c>
      <c r="D3" s="153"/>
      <c r="E3" s="153"/>
      <c r="F3" s="153"/>
      <c r="G3" s="153"/>
      <c r="H3" s="153"/>
      <c r="I3" s="153"/>
      <c r="J3" s="153"/>
      <c r="L3" s="154" t="s">
        <v>324</v>
      </c>
      <c r="M3" s="6">
        <v>12581</v>
      </c>
      <c r="N3" s="6">
        <v>20454</v>
      </c>
      <c r="P3" s="154" t="s">
        <v>314</v>
      </c>
      <c r="Q3" s="6">
        <v>61119</v>
      </c>
      <c r="R3" s="6">
        <v>6000</v>
      </c>
      <c r="T3" s="154" t="s">
        <v>520</v>
      </c>
      <c r="U3" s="6">
        <v>72265</v>
      </c>
      <c r="V3" s="6">
        <v>5692</v>
      </c>
    </row>
    <row r="4" spans="1:33">
      <c r="A4" s="151" t="s">
        <v>313</v>
      </c>
      <c r="B4" s="152">
        <v>62</v>
      </c>
      <c r="C4" s="152">
        <v>282</v>
      </c>
      <c r="D4" s="153"/>
      <c r="E4" s="153"/>
      <c r="F4" s="153"/>
      <c r="G4" s="153"/>
      <c r="H4" s="153"/>
      <c r="I4" s="153"/>
      <c r="J4" s="153"/>
      <c r="L4" s="154" t="s">
        <v>327</v>
      </c>
      <c r="M4" s="6">
        <v>13208</v>
      </c>
      <c r="N4" s="6">
        <v>20211</v>
      </c>
      <c r="P4" s="154" t="s">
        <v>316</v>
      </c>
      <c r="Q4" s="6">
        <v>63389</v>
      </c>
      <c r="R4" s="6">
        <v>6050</v>
      </c>
      <c r="T4" s="154" t="s">
        <v>534</v>
      </c>
      <c r="U4" s="6">
        <v>71523</v>
      </c>
      <c r="V4" s="6">
        <v>5818</v>
      </c>
    </row>
    <row r="5" spans="1:33">
      <c r="A5" s="151" t="s">
        <v>315</v>
      </c>
      <c r="B5" s="152">
        <v>11</v>
      </c>
      <c r="C5" s="152">
        <v>309</v>
      </c>
      <c r="D5" s="153"/>
      <c r="E5" s="153"/>
      <c r="F5" s="153"/>
      <c r="G5" s="153"/>
      <c r="H5" s="153"/>
      <c r="I5" s="153"/>
      <c r="J5" s="153"/>
      <c r="L5" s="154" t="s">
        <v>330</v>
      </c>
      <c r="M5" s="6">
        <v>15586</v>
      </c>
      <c r="N5" s="6">
        <v>19898</v>
      </c>
      <c r="P5" s="154" t="s">
        <v>318</v>
      </c>
      <c r="Q5" s="6">
        <v>65786</v>
      </c>
      <c r="R5" s="6">
        <v>6184</v>
      </c>
      <c r="T5" s="154" t="s">
        <v>596</v>
      </c>
      <c r="U5" s="6">
        <v>72140</v>
      </c>
      <c r="V5" s="6">
        <v>5983</v>
      </c>
      <c r="W5" s="153"/>
      <c r="X5" s="153"/>
      <c r="Y5" s="153"/>
      <c r="Z5" s="153"/>
      <c r="AA5" s="153"/>
      <c r="AB5" s="157"/>
      <c r="AC5" s="157"/>
      <c r="AD5" s="6"/>
      <c r="AE5" s="6"/>
      <c r="AF5" s="6"/>
      <c r="AG5" s="6"/>
    </row>
    <row r="6" spans="1:33">
      <c r="A6" s="151" t="s">
        <v>317</v>
      </c>
      <c r="B6" s="152">
        <v>533</v>
      </c>
      <c r="C6" s="152">
        <v>7205</v>
      </c>
      <c r="D6" s="153"/>
      <c r="E6" s="153"/>
      <c r="F6" s="153"/>
      <c r="G6" s="153"/>
      <c r="H6" s="153"/>
      <c r="I6" s="153"/>
      <c r="J6" s="153"/>
      <c r="L6" s="154" t="s">
        <v>333</v>
      </c>
      <c r="M6" s="6">
        <v>14517</v>
      </c>
      <c r="N6" s="6">
        <v>20193</v>
      </c>
      <c r="P6" s="154" t="s">
        <v>320</v>
      </c>
      <c r="Q6" s="6">
        <v>65673</v>
      </c>
      <c r="R6" s="6">
        <v>6179</v>
      </c>
      <c r="T6" s="154" t="s">
        <v>605</v>
      </c>
      <c r="U6" s="6">
        <v>71620</v>
      </c>
      <c r="V6" s="6">
        <v>6028</v>
      </c>
    </row>
    <row r="7" spans="1:33">
      <c r="A7" s="151" t="s">
        <v>319</v>
      </c>
      <c r="B7" s="152">
        <v>2008</v>
      </c>
      <c r="C7" s="152">
        <v>13471</v>
      </c>
      <c r="D7" s="153"/>
      <c r="E7" s="153"/>
      <c r="F7" s="153"/>
      <c r="G7" s="153"/>
      <c r="H7" s="153"/>
      <c r="I7" s="153"/>
      <c r="J7" s="153"/>
      <c r="L7" s="154" t="s">
        <v>336</v>
      </c>
      <c r="M7" s="6">
        <v>15417</v>
      </c>
      <c r="N7" s="6">
        <v>19657</v>
      </c>
      <c r="P7" s="154" t="s">
        <v>322</v>
      </c>
      <c r="Q7" s="6">
        <v>63722</v>
      </c>
      <c r="R7" s="6">
        <v>6098</v>
      </c>
      <c r="T7" s="154"/>
    </row>
    <row r="8" spans="1:33">
      <c r="A8" s="151" t="s">
        <v>321</v>
      </c>
      <c r="B8" s="152">
        <v>66</v>
      </c>
      <c r="C8" s="152">
        <v>828</v>
      </c>
      <c r="D8" s="153"/>
      <c r="E8" s="153"/>
      <c r="F8" s="153"/>
      <c r="G8" s="153"/>
      <c r="H8" s="153"/>
      <c r="I8" s="153"/>
      <c r="J8" s="153"/>
      <c r="L8" s="154" t="s">
        <v>339</v>
      </c>
      <c r="M8" s="6">
        <v>16960</v>
      </c>
      <c r="N8" s="6">
        <v>19962</v>
      </c>
      <c r="P8" s="154" t="s">
        <v>325</v>
      </c>
      <c r="Q8" s="6">
        <v>65653</v>
      </c>
      <c r="R8" s="6">
        <v>6139</v>
      </c>
      <c r="S8" s="6"/>
    </row>
    <row r="9" spans="1:33">
      <c r="A9" s="151" t="s">
        <v>323</v>
      </c>
      <c r="B9" s="152">
        <v>55</v>
      </c>
      <c r="C9" s="152">
        <v>711</v>
      </c>
      <c r="D9" s="153"/>
      <c r="E9" s="153"/>
      <c r="F9" s="153"/>
      <c r="G9" s="153"/>
      <c r="H9" s="153"/>
      <c r="I9" s="153"/>
      <c r="J9" s="153"/>
      <c r="L9" s="154" t="s">
        <v>341</v>
      </c>
      <c r="M9" s="6">
        <v>15465</v>
      </c>
      <c r="N9" s="6">
        <v>20257</v>
      </c>
      <c r="P9" s="154" t="s">
        <v>328</v>
      </c>
      <c r="Q9" s="6">
        <v>67744</v>
      </c>
      <c r="R9" s="6">
        <v>6237</v>
      </c>
      <c r="S9" s="6"/>
    </row>
    <row r="10" spans="1:33">
      <c r="A10" s="151" t="s">
        <v>326</v>
      </c>
      <c r="B10" s="158">
        <v>27</v>
      </c>
      <c r="C10" s="158">
        <v>519</v>
      </c>
      <c r="D10" s="157"/>
      <c r="E10" s="157"/>
      <c r="F10" s="157"/>
      <c r="G10" s="157"/>
      <c r="H10" s="157"/>
      <c r="I10" s="157"/>
      <c r="J10" s="157"/>
      <c r="L10" s="154" t="s">
        <v>343</v>
      </c>
      <c r="M10" s="6">
        <v>11778</v>
      </c>
      <c r="N10" s="6">
        <v>20032</v>
      </c>
      <c r="P10" s="154" t="s">
        <v>331</v>
      </c>
      <c r="Q10" s="6">
        <v>67588</v>
      </c>
      <c r="R10" s="6">
        <v>6212</v>
      </c>
      <c r="S10" s="6"/>
    </row>
    <row r="11" spans="1:33">
      <c r="A11" s="151" t="s">
        <v>329</v>
      </c>
      <c r="B11" s="158">
        <v>197</v>
      </c>
      <c r="C11" s="158">
        <v>903</v>
      </c>
      <c r="D11" s="157"/>
      <c r="E11" s="157"/>
      <c r="F11" s="157"/>
      <c r="G11" s="157"/>
      <c r="H11" s="157"/>
      <c r="I11" s="157"/>
      <c r="J11" s="157"/>
      <c r="L11" s="154" t="s">
        <v>346</v>
      </c>
      <c r="M11" s="6">
        <v>11896</v>
      </c>
      <c r="N11" s="6">
        <v>20223</v>
      </c>
      <c r="P11" s="154" t="s">
        <v>334</v>
      </c>
      <c r="Q11" s="6">
        <v>65347</v>
      </c>
      <c r="R11" s="6">
        <v>6111</v>
      </c>
      <c r="S11" s="6"/>
    </row>
    <row r="12" spans="1:33">
      <c r="A12" s="151" t="s">
        <v>332</v>
      </c>
      <c r="B12" s="37">
        <v>5</v>
      </c>
      <c r="C12" s="37">
        <v>83</v>
      </c>
      <c r="D12" s="6"/>
      <c r="E12" s="6"/>
      <c r="F12" s="6"/>
      <c r="G12" s="6"/>
      <c r="H12" s="6"/>
      <c r="I12" s="6"/>
      <c r="J12" s="6"/>
      <c r="L12" s="154" t="s">
        <v>349</v>
      </c>
      <c r="M12" s="6">
        <v>10808</v>
      </c>
      <c r="N12" s="6">
        <v>20219</v>
      </c>
      <c r="P12" s="154" t="s">
        <v>337</v>
      </c>
      <c r="Q12" s="6">
        <v>67927</v>
      </c>
      <c r="R12" s="6">
        <v>6200</v>
      </c>
      <c r="S12" s="6"/>
    </row>
    <row r="13" spans="1:33">
      <c r="A13" s="151" t="s">
        <v>335</v>
      </c>
      <c r="B13" s="37">
        <v>18</v>
      </c>
      <c r="C13" s="37">
        <v>148</v>
      </c>
      <c r="D13" s="6"/>
      <c r="E13" s="6"/>
      <c r="F13" s="6"/>
      <c r="G13" s="6"/>
      <c r="H13" s="6"/>
      <c r="I13" s="6"/>
      <c r="J13" s="6"/>
      <c r="L13" s="154" t="s">
        <v>351</v>
      </c>
      <c r="M13" s="6">
        <v>12784</v>
      </c>
      <c r="N13" s="6">
        <v>20279</v>
      </c>
      <c r="P13" s="154" t="s">
        <v>340</v>
      </c>
      <c r="Q13" s="6">
        <v>70772</v>
      </c>
      <c r="R13" s="6">
        <v>6369</v>
      </c>
      <c r="S13" s="6"/>
    </row>
    <row r="14" spans="1:33">
      <c r="A14" s="151" t="s">
        <v>338</v>
      </c>
      <c r="B14" s="37">
        <v>408</v>
      </c>
      <c r="C14" s="37">
        <v>1600</v>
      </c>
      <c r="D14" s="6"/>
      <c r="E14" s="6"/>
      <c r="F14" s="6"/>
      <c r="G14" s="6"/>
      <c r="H14" s="6"/>
      <c r="I14" s="6"/>
      <c r="J14" s="6"/>
      <c r="L14" s="154" t="s">
        <v>353</v>
      </c>
      <c r="M14" s="6">
        <v>12217</v>
      </c>
      <c r="N14" s="6">
        <v>20068</v>
      </c>
      <c r="P14" s="154" t="s">
        <v>342</v>
      </c>
      <c r="Q14" s="6">
        <v>70668</v>
      </c>
      <c r="R14" s="6">
        <v>6356</v>
      </c>
      <c r="S14" s="6"/>
    </row>
    <row r="15" spans="1:33">
      <c r="A15" s="162" t="s">
        <v>158</v>
      </c>
      <c r="B15" s="163">
        <v>3913</v>
      </c>
      <c r="C15" s="163">
        <v>28199</v>
      </c>
      <c r="D15" s="6"/>
      <c r="E15" s="6"/>
      <c r="F15" s="6"/>
      <c r="G15" s="6"/>
      <c r="H15" s="6"/>
      <c r="I15" s="6"/>
      <c r="J15" s="6"/>
      <c r="L15" s="154" t="s">
        <v>355</v>
      </c>
      <c r="M15" s="6">
        <v>12455</v>
      </c>
      <c r="N15" s="6">
        <v>20321</v>
      </c>
      <c r="P15" s="154" t="s">
        <v>344</v>
      </c>
      <c r="Q15" s="6">
        <v>69985</v>
      </c>
      <c r="R15" s="6">
        <v>6323</v>
      </c>
      <c r="S15" s="6"/>
    </row>
    <row r="16" spans="1:33">
      <c r="L16" s="154" t="s">
        <v>358</v>
      </c>
      <c r="M16" s="6">
        <v>13183</v>
      </c>
      <c r="N16" s="6">
        <v>20092</v>
      </c>
      <c r="P16" s="154" t="s">
        <v>347</v>
      </c>
      <c r="Q16" s="6">
        <v>72657</v>
      </c>
      <c r="R16" s="6">
        <v>6410</v>
      </c>
      <c r="S16" s="6"/>
    </row>
    <row r="17" spans="1:24">
      <c r="A17" s="41" t="s">
        <v>345</v>
      </c>
      <c r="B17" s="41"/>
      <c r="L17" s="154" t="s">
        <v>361</v>
      </c>
      <c r="M17" s="6">
        <v>16770</v>
      </c>
      <c r="N17" s="6">
        <v>19991</v>
      </c>
      <c r="P17" s="154" t="s">
        <v>350</v>
      </c>
      <c r="Q17" s="6">
        <v>75727</v>
      </c>
      <c r="R17" s="6">
        <v>6657</v>
      </c>
      <c r="S17" s="6"/>
    </row>
    <row r="18" spans="1:24">
      <c r="A18" s="41" t="s">
        <v>348</v>
      </c>
      <c r="B18" s="41"/>
      <c r="L18" s="154" t="s">
        <v>364</v>
      </c>
      <c r="M18" s="6">
        <v>14810</v>
      </c>
      <c r="N18" s="6">
        <v>20058</v>
      </c>
      <c r="P18" s="154" t="s">
        <v>352</v>
      </c>
      <c r="Q18" s="6">
        <v>75348</v>
      </c>
      <c r="R18" s="6">
        <v>6627</v>
      </c>
      <c r="S18" s="6"/>
    </row>
    <row r="19" spans="1:24">
      <c r="D19" s="153"/>
      <c r="L19" s="154" t="s">
        <v>367</v>
      </c>
      <c r="M19" s="6">
        <v>15522</v>
      </c>
      <c r="N19" s="6">
        <v>19935</v>
      </c>
      <c r="P19" s="154" t="s">
        <v>354</v>
      </c>
      <c r="Q19" s="6">
        <v>74267</v>
      </c>
      <c r="R19" s="6">
        <v>6529</v>
      </c>
      <c r="S19" s="6"/>
    </row>
    <row r="20" spans="1:24" ht="18" customHeight="1">
      <c r="A20" s="417" t="s">
        <v>649</v>
      </c>
      <c r="B20" s="417"/>
      <c r="C20" s="417"/>
      <c r="D20" s="153"/>
      <c r="L20" s="154" t="s">
        <v>370</v>
      </c>
      <c r="M20" s="6">
        <v>15495</v>
      </c>
      <c r="N20" s="6">
        <v>20900</v>
      </c>
      <c r="P20" s="154" t="s">
        <v>356</v>
      </c>
      <c r="Q20" s="6">
        <v>77781</v>
      </c>
      <c r="R20" s="6">
        <v>6607</v>
      </c>
      <c r="S20" s="6"/>
      <c r="T20" s="414" t="s">
        <v>648</v>
      </c>
      <c r="U20" s="415"/>
      <c r="V20" s="415"/>
    </row>
    <row r="21" spans="1:24" ht="25.5">
      <c r="A21" s="149" t="s">
        <v>604</v>
      </c>
      <c r="B21" s="150" t="s">
        <v>635</v>
      </c>
      <c r="C21" s="150" t="s">
        <v>597</v>
      </c>
      <c r="D21" s="159"/>
      <c r="L21" s="154" t="s">
        <v>373</v>
      </c>
      <c r="M21" s="6">
        <v>13563</v>
      </c>
      <c r="N21" s="6">
        <v>21055</v>
      </c>
      <c r="P21" s="154" t="s">
        <v>359</v>
      </c>
      <c r="Q21" s="6">
        <v>78744</v>
      </c>
      <c r="R21" s="6">
        <v>6745</v>
      </c>
      <c r="S21" s="6"/>
      <c r="T21" s="415"/>
      <c r="U21" s="415"/>
      <c r="V21" s="415"/>
    </row>
    <row r="22" spans="1:24" ht="15" customHeight="1">
      <c r="A22" s="160" t="s">
        <v>357</v>
      </c>
      <c r="B22" s="153">
        <v>320036</v>
      </c>
      <c r="C22" s="153">
        <v>25889</v>
      </c>
      <c r="D22" s="159"/>
      <c r="L22" s="154" t="s">
        <v>376</v>
      </c>
      <c r="M22" s="6">
        <v>13234</v>
      </c>
      <c r="N22" s="6">
        <v>20615</v>
      </c>
      <c r="P22" s="154" t="s">
        <v>362</v>
      </c>
      <c r="Q22" s="6">
        <v>79025</v>
      </c>
      <c r="R22" s="6">
        <v>6746</v>
      </c>
      <c r="S22" s="6"/>
      <c r="T22" s="415"/>
      <c r="U22" s="415"/>
      <c r="V22" s="415"/>
    </row>
    <row r="23" spans="1:24" ht="26.25">
      <c r="A23" s="164" t="s">
        <v>360</v>
      </c>
      <c r="B23" s="163">
        <v>71620</v>
      </c>
      <c r="C23" s="163">
        <v>6028</v>
      </c>
      <c r="D23" s="159"/>
      <c r="L23" s="154" t="s">
        <v>379</v>
      </c>
      <c r="M23" s="6">
        <v>12224</v>
      </c>
      <c r="N23" s="6">
        <v>20933</v>
      </c>
      <c r="P23" s="154" t="s">
        <v>365</v>
      </c>
      <c r="Q23" s="6">
        <v>77908</v>
      </c>
      <c r="R23" s="6">
        <v>6690</v>
      </c>
      <c r="S23" s="6"/>
      <c r="T23" s="415"/>
      <c r="U23" s="415"/>
      <c r="V23" s="415"/>
    </row>
    <row r="24" spans="1:24">
      <c r="A24" s="160" t="s">
        <v>363</v>
      </c>
      <c r="B24" s="153">
        <v>22283</v>
      </c>
      <c r="C24" s="159">
        <v>399</v>
      </c>
      <c r="D24" s="159"/>
      <c r="L24" s="154" t="s">
        <v>382</v>
      </c>
      <c r="M24" s="6">
        <v>11253</v>
      </c>
      <c r="N24" s="6">
        <v>20409</v>
      </c>
      <c r="P24" s="154" t="s">
        <v>368</v>
      </c>
      <c r="Q24" s="6">
        <v>79828</v>
      </c>
      <c r="R24" s="6">
        <v>6686</v>
      </c>
      <c r="S24" s="6"/>
    </row>
    <row r="25" spans="1:24">
      <c r="A25" s="161" t="s">
        <v>366</v>
      </c>
      <c r="B25" s="153">
        <v>18174</v>
      </c>
      <c r="C25" s="159">
        <v>205</v>
      </c>
      <c r="D25" s="159"/>
      <c r="L25" s="154" t="s">
        <v>385</v>
      </c>
      <c r="M25" s="6">
        <v>6636</v>
      </c>
      <c r="N25" s="6">
        <v>24951</v>
      </c>
      <c r="P25" s="154" t="s">
        <v>371</v>
      </c>
      <c r="Q25" s="6">
        <v>81309</v>
      </c>
      <c r="R25" s="6">
        <v>6794</v>
      </c>
      <c r="S25" s="6"/>
    </row>
    <row r="26" spans="1:24">
      <c r="A26" s="161" t="s">
        <v>369</v>
      </c>
      <c r="B26" s="153">
        <v>3793</v>
      </c>
      <c r="C26" s="159">
        <v>173</v>
      </c>
      <c r="D26" s="153"/>
      <c r="L26" s="154" t="s">
        <v>428</v>
      </c>
      <c r="M26" s="6">
        <v>604</v>
      </c>
      <c r="N26" s="6">
        <v>29121</v>
      </c>
      <c r="P26" s="154" t="s">
        <v>374</v>
      </c>
      <c r="Q26" s="6">
        <v>81481</v>
      </c>
      <c r="R26" s="6">
        <v>6748</v>
      </c>
      <c r="S26" s="6"/>
    </row>
    <row r="27" spans="1:24">
      <c r="A27" s="161" t="s">
        <v>372</v>
      </c>
      <c r="B27" s="153">
        <v>74</v>
      </c>
      <c r="C27" s="159">
        <v>6</v>
      </c>
      <c r="D27" s="153"/>
      <c r="L27" s="154" t="s">
        <v>520</v>
      </c>
      <c r="M27" s="6">
        <v>788</v>
      </c>
      <c r="N27" s="6">
        <v>29874</v>
      </c>
      <c r="P27" s="154" t="s">
        <v>377</v>
      </c>
      <c r="Q27" s="6">
        <v>80384</v>
      </c>
      <c r="R27" s="6">
        <v>6695</v>
      </c>
      <c r="S27" s="6"/>
    </row>
    <row r="28" spans="1:24">
      <c r="A28" s="161" t="s">
        <v>375</v>
      </c>
      <c r="B28" s="153">
        <v>242</v>
      </c>
      <c r="C28" s="159">
        <v>15</v>
      </c>
      <c r="D28" s="159"/>
      <c r="L28" s="154" t="s">
        <v>534</v>
      </c>
      <c r="M28" s="6">
        <v>2087</v>
      </c>
      <c r="N28" s="6">
        <v>29817</v>
      </c>
      <c r="P28" s="154" t="s">
        <v>380</v>
      </c>
      <c r="Q28" s="6">
        <v>81715</v>
      </c>
      <c r="R28" s="6">
        <v>6652</v>
      </c>
      <c r="S28" s="6"/>
    </row>
    <row r="29" spans="1:24">
      <c r="A29" s="160" t="s">
        <v>378</v>
      </c>
      <c r="B29" s="153">
        <v>31185</v>
      </c>
      <c r="C29" s="153">
        <v>4101</v>
      </c>
      <c r="D29" s="159"/>
      <c r="L29" s="154" t="s">
        <v>596</v>
      </c>
      <c r="M29" s="6">
        <v>3688</v>
      </c>
      <c r="N29" s="6">
        <v>28751</v>
      </c>
      <c r="P29" s="154" t="s">
        <v>383</v>
      </c>
      <c r="Q29" s="6">
        <v>83328</v>
      </c>
      <c r="R29" s="6">
        <v>6802</v>
      </c>
      <c r="S29" s="6"/>
      <c r="V29" s="336"/>
      <c r="X29" s="336"/>
    </row>
    <row r="30" spans="1:24">
      <c r="A30" s="161" t="s">
        <v>381</v>
      </c>
      <c r="B30" s="153">
        <v>19088</v>
      </c>
      <c r="C30" s="153">
        <v>2244</v>
      </c>
      <c r="D30" s="153"/>
      <c r="L30" s="154" t="s">
        <v>605</v>
      </c>
      <c r="M30" s="6">
        <v>3548</v>
      </c>
      <c r="N30" s="6">
        <v>28413</v>
      </c>
      <c r="P30" s="154" t="s">
        <v>386</v>
      </c>
      <c r="Q30" s="6">
        <v>72704</v>
      </c>
      <c r="R30" s="6">
        <v>5780</v>
      </c>
      <c r="S30" s="6"/>
    </row>
    <row r="31" spans="1:24">
      <c r="A31" s="161" t="s">
        <v>384</v>
      </c>
      <c r="B31" s="153">
        <v>725</v>
      </c>
      <c r="C31" s="159">
        <v>54</v>
      </c>
      <c r="D31" s="159"/>
      <c r="L31" s="154" t="s">
        <v>633</v>
      </c>
      <c r="M31" s="6">
        <v>3913</v>
      </c>
      <c r="N31" s="6">
        <v>28199</v>
      </c>
      <c r="P31" s="154" t="s">
        <v>590</v>
      </c>
      <c r="Q31" s="6">
        <v>72265</v>
      </c>
      <c r="R31" s="6">
        <v>5818</v>
      </c>
      <c r="S31" s="6"/>
    </row>
    <row r="32" spans="1:24">
      <c r="A32" s="161" t="s">
        <v>387</v>
      </c>
      <c r="B32" s="153">
        <v>1173</v>
      </c>
      <c r="C32" s="159">
        <v>151</v>
      </c>
      <c r="D32" s="159"/>
      <c r="O32" s="354"/>
      <c r="P32" s="354"/>
    </row>
    <row r="33" spans="1:16">
      <c r="A33" s="161" t="s">
        <v>388</v>
      </c>
      <c r="B33" s="153">
        <v>10199</v>
      </c>
      <c r="C33" s="153">
        <v>1652</v>
      </c>
      <c r="D33" s="159"/>
      <c r="L33" s="405"/>
      <c r="M33" s="405"/>
      <c r="N33" s="405"/>
      <c r="P33" s="156"/>
    </row>
    <row r="34" spans="1:16">
      <c r="A34" s="160" t="s">
        <v>389</v>
      </c>
      <c r="B34" s="153">
        <v>1</v>
      </c>
      <c r="C34" s="159">
        <v>0</v>
      </c>
      <c r="D34" s="159"/>
      <c r="L34" s="405"/>
      <c r="M34" s="405"/>
      <c r="N34" s="405"/>
      <c r="P34" s="156"/>
    </row>
    <row r="35" spans="1:16">
      <c r="A35" s="161" t="s">
        <v>390</v>
      </c>
      <c r="B35" s="153">
        <v>1</v>
      </c>
      <c r="C35" s="159">
        <v>0</v>
      </c>
      <c r="D35" s="159"/>
      <c r="L35" s="405"/>
      <c r="M35" s="405"/>
      <c r="N35" s="405"/>
      <c r="P35" s="156"/>
    </row>
    <row r="36" spans="1:16">
      <c r="A36" s="160" t="s">
        <v>391</v>
      </c>
      <c r="B36" s="153">
        <v>5988</v>
      </c>
      <c r="C36" s="159">
        <v>698</v>
      </c>
      <c r="D36" s="159"/>
      <c r="L36" s="405"/>
      <c r="M36" s="405"/>
      <c r="N36" s="405"/>
    </row>
    <row r="37" spans="1:16">
      <c r="A37" s="161" t="s">
        <v>392</v>
      </c>
      <c r="B37" s="153">
        <v>557</v>
      </c>
      <c r="C37" s="159">
        <v>13</v>
      </c>
      <c r="D37" s="159"/>
      <c r="L37" s="405"/>
      <c r="M37" s="405"/>
      <c r="N37" s="405"/>
    </row>
    <row r="38" spans="1:16">
      <c r="A38" s="161" t="s">
        <v>393</v>
      </c>
      <c r="B38" s="153">
        <v>2944</v>
      </c>
      <c r="C38" s="159">
        <v>621</v>
      </c>
      <c r="D38" s="159"/>
      <c r="L38" s="405"/>
      <c r="M38" s="405"/>
      <c r="N38" s="405"/>
    </row>
    <row r="39" spans="1:16">
      <c r="A39" s="161" t="s">
        <v>394</v>
      </c>
      <c r="B39" s="153">
        <v>2487</v>
      </c>
      <c r="C39" s="159">
        <v>64</v>
      </c>
      <c r="D39" s="159"/>
      <c r="L39" s="405"/>
      <c r="M39" s="405"/>
      <c r="N39" s="405"/>
    </row>
    <row r="40" spans="1:16">
      <c r="A40" s="160" t="s">
        <v>395</v>
      </c>
      <c r="B40" s="153">
        <v>1104</v>
      </c>
      <c r="C40" s="159">
        <v>56</v>
      </c>
      <c r="D40" s="159"/>
      <c r="L40" s="405"/>
      <c r="M40" s="405"/>
      <c r="N40" s="405"/>
    </row>
    <row r="41" spans="1:16">
      <c r="A41" s="161" t="s">
        <v>396</v>
      </c>
      <c r="B41" s="153">
        <v>1042</v>
      </c>
      <c r="C41" s="159">
        <v>47</v>
      </c>
      <c r="D41" s="159"/>
      <c r="L41" s="405"/>
      <c r="M41" s="405"/>
      <c r="N41" s="405"/>
    </row>
    <row r="42" spans="1:16">
      <c r="A42" s="161" t="s">
        <v>397</v>
      </c>
      <c r="B42" s="153">
        <v>62</v>
      </c>
      <c r="C42" s="159">
        <v>9</v>
      </c>
      <c r="D42" s="159"/>
      <c r="L42" s="405"/>
      <c r="M42" s="405"/>
      <c r="N42" s="405"/>
    </row>
    <row r="43" spans="1:16">
      <c r="A43" s="160" t="s">
        <v>398</v>
      </c>
      <c r="B43" s="153">
        <v>2482</v>
      </c>
      <c r="C43" s="159">
        <v>41</v>
      </c>
      <c r="D43" s="159"/>
      <c r="L43" s="405"/>
      <c r="M43" s="405"/>
      <c r="N43" s="405"/>
    </row>
    <row r="44" spans="1:16">
      <c r="A44" s="161" t="s">
        <v>399</v>
      </c>
      <c r="B44" s="153">
        <v>954</v>
      </c>
      <c r="C44" s="159">
        <v>14</v>
      </c>
      <c r="D44" s="159"/>
      <c r="L44" s="405"/>
      <c r="M44" s="405"/>
      <c r="N44" s="405"/>
    </row>
    <row r="45" spans="1:16">
      <c r="A45" s="161" t="s">
        <v>400</v>
      </c>
      <c r="B45" s="153">
        <v>1528</v>
      </c>
      <c r="C45" s="159">
        <v>27</v>
      </c>
      <c r="D45" s="159"/>
      <c r="L45" s="405"/>
      <c r="M45" s="405"/>
      <c r="N45" s="405"/>
    </row>
    <row r="46" spans="1:16" ht="15" customHeight="1">
      <c r="A46" s="160" t="s">
        <v>401</v>
      </c>
      <c r="B46" s="153">
        <v>1023</v>
      </c>
      <c r="C46" s="159">
        <v>86</v>
      </c>
      <c r="D46" s="159"/>
      <c r="L46" s="405" t="s">
        <v>650</v>
      </c>
      <c r="M46" s="405"/>
      <c r="N46" s="405"/>
      <c r="O46" s="405"/>
    </row>
    <row r="47" spans="1:16">
      <c r="A47" s="161" t="s">
        <v>402</v>
      </c>
      <c r="B47" s="153">
        <v>964</v>
      </c>
      <c r="C47" s="159">
        <v>77</v>
      </c>
      <c r="D47" s="159"/>
      <c r="L47" s="405"/>
      <c r="M47" s="405"/>
      <c r="N47" s="405"/>
      <c r="O47" s="405"/>
    </row>
    <row r="48" spans="1:16">
      <c r="A48" s="161" t="s">
        <v>403</v>
      </c>
      <c r="B48" s="153">
        <v>59</v>
      </c>
      <c r="C48" s="159">
        <v>9</v>
      </c>
      <c r="D48" s="159"/>
      <c r="L48" s="405"/>
      <c r="M48" s="405"/>
      <c r="N48" s="405"/>
      <c r="O48" s="405"/>
    </row>
    <row r="49" spans="1:15">
      <c r="A49" s="161" t="s">
        <v>404</v>
      </c>
      <c r="B49" s="153">
        <v>0</v>
      </c>
      <c r="C49" s="159">
        <v>0</v>
      </c>
      <c r="D49" s="159"/>
      <c r="L49" s="405"/>
      <c r="M49" s="405"/>
      <c r="N49" s="405"/>
      <c r="O49" s="405"/>
    </row>
    <row r="50" spans="1:15">
      <c r="A50" s="160" t="s">
        <v>405</v>
      </c>
      <c r="B50" s="153">
        <v>2201</v>
      </c>
      <c r="C50" s="159">
        <v>166</v>
      </c>
      <c r="D50" s="159"/>
      <c r="L50" s="405"/>
      <c r="M50" s="405"/>
      <c r="N50" s="405"/>
      <c r="O50" s="405"/>
    </row>
    <row r="51" spans="1:15">
      <c r="A51" s="161" t="s">
        <v>406</v>
      </c>
      <c r="B51" s="153">
        <v>1525</v>
      </c>
      <c r="C51" s="159">
        <v>128</v>
      </c>
      <c r="D51" s="159"/>
      <c r="L51" s="405"/>
      <c r="M51" s="405"/>
      <c r="N51" s="405"/>
      <c r="O51" s="405"/>
    </row>
    <row r="52" spans="1:15">
      <c r="A52" s="161" t="s">
        <v>407</v>
      </c>
      <c r="B52" s="153">
        <v>174</v>
      </c>
      <c r="C52" s="159">
        <v>6</v>
      </c>
      <c r="D52" s="159"/>
      <c r="L52" s="405"/>
      <c r="M52" s="405"/>
      <c r="N52" s="405"/>
      <c r="O52" s="405"/>
    </row>
    <row r="53" spans="1:15">
      <c r="A53" s="161" t="s">
        <v>408</v>
      </c>
      <c r="B53" s="153">
        <v>502</v>
      </c>
      <c r="C53" s="159">
        <v>32</v>
      </c>
      <c r="D53" s="159"/>
      <c r="L53" s="405"/>
      <c r="M53" s="405"/>
      <c r="N53" s="405"/>
      <c r="O53" s="405"/>
    </row>
    <row r="54" spans="1:15">
      <c r="A54" s="160" t="s">
        <v>409</v>
      </c>
      <c r="B54" s="153">
        <v>1504</v>
      </c>
      <c r="C54" s="159">
        <v>90</v>
      </c>
      <c r="D54" s="159"/>
      <c r="L54" s="405"/>
      <c r="M54" s="405"/>
      <c r="N54" s="405"/>
      <c r="O54" s="405"/>
    </row>
    <row r="55" spans="1:15">
      <c r="A55" s="161" t="s">
        <v>410</v>
      </c>
      <c r="B55" s="153">
        <v>589</v>
      </c>
      <c r="C55" s="159">
        <v>34</v>
      </c>
      <c r="D55" s="159"/>
      <c r="L55" s="405"/>
      <c r="M55" s="405"/>
      <c r="N55" s="405"/>
      <c r="O55" s="405"/>
    </row>
    <row r="56" spans="1:15">
      <c r="A56" s="161" t="s">
        <v>411</v>
      </c>
      <c r="B56" s="153">
        <v>248</v>
      </c>
      <c r="C56" s="159">
        <v>20</v>
      </c>
      <c r="D56" s="159"/>
      <c r="L56" s="405"/>
      <c r="M56" s="405"/>
      <c r="N56" s="405"/>
      <c r="O56" s="405"/>
    </row>
    <row r="57" spans="1:15">
      <c r="A57" s="161" t="s">
        <v>412</v>
      </c>
      <c r="B57" s="153">
        <v>276</v>
      </c>
      <c r="C57" s="159">
        <v>13</v>
      </c>
      <c r="D57" s="159"/>
      <c r="L57" s="405"/>
      <c r="M57" s="405"/>
      <c r="N57" s="405"/>
      <c r="O57" s="405"/>
    </row>
    <row r="58" spans="1:15">
      <c r="A58" s="161" t="s">
        <v>413</v>
      </c>
      <c r="B58" s="153">
        <v>86</v>
      </c>
      <c r="C58" s="159">
        <v>6</v>
      </c>
      <c r="D58" s="159"/>
      <c r="L58" s="405"/>
      <c r="M58" s="405"/>
      <c r="N58" s="405"/>
      <c r="O58" s="405"/>
    </row>
    <row r="59" spans="1:15">
      <c r="A59" s="161" t="s">
        <v>414</v>
      </c>
      <c r="B59" s="153">
        <v>169</v>
      </c>
      <c r="C59" s="159">
        <v>10</v>
      </c>
      <c r="D59" s="159"/>
      <c r="L59" s="405"/>
      <c r="M59" s="405"/>
      <c r="N59" s="405"/>
      <c r="O59" s="405"/>
    </row>
    <row r="60" spans="1:15">
      <c r="A60" s="161" t="s">
        <v>415</v>
      </c>
      <c r="B60" s="153">
        <v>8</v>
      </c>
      <c r="C60" s="159">
        <v>2</v>
      </c>
      <c r="D60" s="159"/>
      <c r="L60" s="405"/>
      <c r="M60" s="405"/>
      <c r="N60" s="405"/>
      <c r="O60" s="405"/>
    </row>
    <row r="61" spans="1:15">
      <c r="A61" s="161" t="s">
        <v>416</v>
      </c>
      <c r="B61" s="153">
        <v>128</v>
      </c>
      <c r="C61" s="159">
        <v>5</v>
      </c>
      <c r="D61" s="159"/>
      <c r="L61" s="405"/>
      <c r="M61" s="405"/>
      <c r="N61" s="405"/>
      <c r="O61" s="405"/>
    </row>
    <row r="62" spans="1:15">
      <c r="A62" s="160" t="s">
        <v>417</v>
      </c>
      <c r="B62" s="153">
        <v>3849</v>
      </c>
      <c r="C62" s="159">
        <v>391</v>
      </c>
      <c r="D62" s="159"/>
      <c r="L62" s="405"/>
      <c r="M62" s="405"/>
      <c r="N62" s="405"/>
      <c r="O62" s="405"/>
    </row>
    <row r="63" spans="1:15">
      <c r="A63" s="161" t="s">
        <v>418</v>
      </c>
      <c r="B63" s="153">
        <v>97</v>
      </c>
      <c r="C63" s="159">
        <v>19</v>
      </c>
      <c r="D63" s="159"/>
    </row>
    <row r="64" spans="1:15">
      <c r="A64" s="161" t="s">
        <v>419</v>
      </c>
      <c r="B64" s="153">
        <v>670</v>
      </c>
      <c r="C64" s="159">
        <v>87</v>
      </c>
      <c r="D64" s="159"/>
    </row>
    <row r="65" spans="1:4">
      <c r="A65" s="161" t="s">
        <v>420</v>
      </c>
      <c r="B65" s="153">
        <v>885</v>
      </c>
      <c r="C65" s="159">
        <v>60</v>
      </c>
      <c r="D65" s="159"/>
    </row>
    <row r="66" spans="1:4">
      <c r="A66" s="161" t="s">
        <v>421</v>
      </c>
      <c r="B66" s="153">
        <v>672</v>
      </c>
      <c r="C66" s="159">
        <v>88</v>
      </c>
    </row>
    <row r="67" spans="1:4">
      <c r="A67" s="161" t="s">
        <v>422</v>
      </c>
      <c r="B67" s="153">
        <v>172</v>
      </c>
      <c r="C67" s="159">
        <v>21</v>
      </c>
    </row>
    <row r="68" spans="1:4">
      <c r="A68" s="161" t="s">
        <v>423</v>
      </c>
      <c r="B68" s="153">
        <v>1353</v>
      </c>
      <c r="C68" s="159">
        <v>116</v>
      </c>
    </row>
    <row r="69" spans="1:4">
      <c r="A69" s="161"/>
      <c r="B69" s="153"/>
      <c r="C69" s="159"/>
    </row>
    <row r="70" spans="1:4">
      <c r="A70" s="286" t="s">
        <v>634</v>
      </c>
      <c r="B70" s="153"/>
      <c r="C70" s="159"/>
    </row>
    <row r="74" spans="1:4">
      <c r="A74" s="41" t="s">
        <v>424</v>
      </c>
    </row>
    <row r="75" spans="1:4">
      <c r="A75" s="41" t="s">
        <v>348</v>
      </c>
    </row>
  </sheetData>
  <sheetProtection algorithmName="SHA-512" hashValue="P6x9LlBhIfd/ffssU5Yq3spIvQRNJGIOQwZXXaqXQBf8Lz2vaC2GLTq+D3Fqd1aGJHsp0ohFcYX0sEYhceaGSg==" saltValue="fhEUkkGA9fu9cYyh0+cKSg==" spinCount="100000" sheet="1" objects="1" scenarios="1"/>
  <mergeCells count="8">
    <mergeCell ref="T1:V1"/>
    <mergeCell ref="L46:O62"/>
    <mergeCell ref="T20:V23"/>
    <mergeCell ref="A1:C1"/>
    <mergeCell ref="L1:N1"/>
    <mergeCell ref="P1:R1"/>
    <mergeCell ref="A20:C20"/>
    <mergeCell ref="L33:N4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zoomScale="80" zoomScaleNormal="80" workbookViewId="0">
      <selection activeCell="R27" sqref="R27"/>
    </sheetView>
  </sheetViews>
  <sheetFormatPr baseColWidth="10" defaultRowHeight="15"/>
  <cols>
    <col min="1" max="2" width="11.42578125" style="300"/>
    <col min="3" max="3" width="11.42578125" style="300" customWidth="1"/>
    <col min="4" max="16" width="11.42578125" style="300"/>
    <col min="17" max="17" width="20.5703125" style="300" customWidth="1"/>
    <col min="18" max="16384" width="11.42578125" style="300"/>
  </cols>
  <sheetData>
    <row r="1" spans="1:22" s="147" customFormat="1" ht="22.5" customHeight="1">
      <c r="A1" s="418" t="s">
        <v>95</v>
      </c>
      <c r="B1" s="418"/>
      <c r="C1" s="418"/>
      <c r="D1" s="418"/>
      <c r="E1" s="418"/>
      <c r="F1" s="418"/>
      <c r="G1" s="418"/>
      <c r="H1" s="418"/>
      <c r="I1" s="418"/>
      <c r="J1" s="418"/>
      <c r="K1" s="418"/>
      <c r="L1" s="418"/>
      <c r="M1" s="418"/>
      <c r="N1" s="418"/>
      <c r="O1" s="418"/>
      <c r="P1" s="418"/>
      <c r="Q1" s="418"/>
      <c r="R1" s="418"/>
      <c r="S1" s="418"/>
      <c r="T1" s="146"/>
      <c r="U1" s="146"/>
      <c r="V1" s="146"/>
    </row>
    <row r="2" spans="1:22">
      <c r="A2" s="19"/>
      <c r="B2" s="112"/>
      <c r="C2" s="112"/>
      <c r="D2" s="112"/>
      <c r="E2" s="112"/>
      <c r="F2" s="37"/>
      <c r="G2" s="18"/>
      <c r="H2" s="18"/>
      <c r="I2" s="18"/>
      <c r="J2" s="18"/>
      <c r="K2" s="18"/>
      <c r="L2" s="18"/>
      <c r="M2" s="18"/>
      <c r="N2" s="18"/>
      <c r="O2" s="18"/>
      <c r="P2" s="18"/>
      <c r="Q2" s="18"/>
      <c r="R2" s="18"/>
      <c r="S2" s="18"/>
    </row>
    <row r="3" spans="1:22">
      <c r="A3" s="19"/>
      <c r="B3" s="19"/>
      <c r="C3" s="19"/>
      <c r="D3" s="19"/>
      <c r="E3" s="19"/>
      <c r="F3" s="18"/>
      <c r="G3" s="18"/>
      <c r="H3" s="18"/>
      <c r="I3" s="18"/>
      <c r="J3" s="18"/>
      <c r="K3" s="18"/>
      <c r="L3" s="18"/>
      <c r="M3" s="18"/>
      <c r="N3" s="18"/>
      <c r="O3" s="18"/>
      <c r="P3" s="18"/>
      <c r="Q3" s="18"/>
      <c r="R3" s="18"/>
      <c r="S3" s="18"/>
    </row>
    <row r="4" spans="1:22">
      <c r="A4" s="419" t="s">
        <v>96</v>
      </c>
      <c r="B4" s="419"/>
      <c r="C4" s="419"/>
      <c r="D4" s="419"/>
      <c r="E4" s="419"/>
      <c r="F4" s="419"/>
      <c r="G4" s="20"/>
      <c r="H4" s="20"/>
      <c r="I4" s="419" t="s">
        <v>97</v>
      </c>
      <c r="J4" s="419"/>
      <c r="K4" s="419"/>
      <c r="L4" s="419"/>
      <c r="M4" s="419"/>
      <c r="N4" s="419"/>
      <c r="O4" s="21"/>
      <c r="P4" s="21"/>
      <c r="Q4" s="18"/>
      <c r="R4" s="18"/>
      <c r="S4" s="18"/>
    </row>
    <row r="5" spans="1:22" ht="25.5">
      <c r="A5" s="22" t="s">
        <v>98</v>
      </c>
      <c r="B5" s="23" t="s">
        <v>99</v>
      </c>
      <c r="C5" s="23" t="s">
        <v>100</v>
      </c>
      <c r="D5" s="24" t="s">
        <v>101</v>
      </c>
      <c r="E5" s="24" t="s">
        <v>102</v>
      </c>
      <c r="F5" s="25" t="s">
        <v>103</v>
      </c>
      <c r="G5" s="18"/>
      <c r="H5" s="18"/>
      <c r="I5" s="22" t="s">
        <v>104</v>
      </c>
      <c r="J5" s="23" t="s">
        <v>99</v>
      </c>
      <c r="K5" s="23" t="s">
        <v>100</v>
      </c>
      <c r="L5" s="24" t="s">
        <v>101</v>
      </c>
      <c r="M5" s="24" t="s">
        <v>102</v>
      </c>
      <c r="N5" s="25" t="s">
        <v>105</v>
      </c>
      <c r="O5" s="21"/>
      <c r="P5" s="21"/>
    </row>
    <row r="6" spans="1:22">
      <c r="A6" s="26">
        <v>43831</v>
      </c>
      <c r="B6" s="28">
        <v>40983</v>
      </c>
      <c r="C6" s="28">
        <v>50406</v>
      </c>
      <c r="D6" s="28">
        <v>5806</v>
      </c>
      <c r="E6" s="206">
        <v>85583</v>
      </c>
      <c r="F6" s="27">
        <v>91389</v>
      </c>
      <c r="G6" s="18"/>
      <c r="H6" s="18"/>
      <c r="I6" s="167">
        <v>2009</v>
      </c>
      <c r="J6" s="28">
        <v>45104</v>
      </c>
      <c r="K6" s="28">
        <v>41255</v>
      </c>
      <c r="L6" s="28">
        <v>10154</v>
      </c>
      <c r="M6" s="28">
        <v>76205</v>
      </c>
      <c r="N6" s="28">
        <v>86359</v>
      </c>
      <c r="O6" s="21"/>
      <c r="P6" s="21"/>
    </row>
    <row r="7" spans="1:22">
      <c r="A7" s="26">
        <v>43862</v>
      </c>
      <c r="B7" s="207">
        <v>40267</v>
      </c>
      <c r="C7" s="207">
        <v>49441</v>
      </c>
      <c r="D7" s="207">
        <v>5654</v>
      </c>
      <c r="E7" s="208">
        <v>84054</v>
      </c>
      <c r="F7" s="27">
        <v>89708</v>
      </c>
      <c r="G7" s="18"/>
      <c r="H7" s="18"/>
      <c r="I7" s="167">
        <v>2010</v>
      </c>
      <c r="J7" s="28">
        <v>53770</v>
      </c>
      <c r="K7" s="28">
        <v>49789</v>
      </c>
      <c r="L7" s="28">
        <v>10819</v>
      </c>
      <c r="M7" s="28">
        <v>92740</v>
      </c>
      <c r="N7" s="28">
        <v>103559</v>
      </c>
      <c r="O7" s="21"/>
      <c r="P7" s="21"/>
    </row>
    <row r="8" spans="1:22">
      <c r="A8" s="26">
        <v>43891</v>
      </c>
      <c r="B8" s="28">
        <v>45519</v>
      </c>
      <c r="C8" s="28">
        <v>54111</v>
      </c>
      <c r="D8" s="28">
        <v>6660</v>
      </c>
      <c r="E8" s="206">
        <v>92970</v>
      </c>
      <c r="F8" s="27">
        <v>99630</v>
      </c>
      <c r="G8" s="18"/>
      <c r="H8" s="18"/>
      <c r="I8" s="167">
        <v>2011</v>
      </c>
      <c r="J8" s="28">
        <v>55125</v>
      </c>
      <c r="K8" s="28">
        <v>51594</v>
      </c>
      <c r="L8" s="28">
        <v>8458</v>
      </c>
      <c r="M8" s="28">
        <v>98261</v>
      </c>
      <c r="N8" s="28">
        <v>106719</v>
      </c>
      <c r="O8" s="21"/>
      <c r="P8" s="21"/>
    </row>
    <row r="9" spans="1:22">
      <c r="A9" s="26">
        <v>43922</v>
      </c>
      <c r="B9" s="209">
        <v>51671</v>
      </c>
      <c r="C9" s="209">
        <v>59055</v>
      </c>
      <c r="D9" s="210">
        <v>7695</v>
      </c>
      <c r="E9" s="206">
        <v>103031</v>
      </c>
      <c r="F9" s="27">
        <v>110726</v>
      </c>
      <c r="G9" s="37"/>
      <c r="H9" s="37"/>
      <c r="I9" s="167">
        <v>2012</v>
      </c>
      <c r="J9" s="28">
        <v>58916</v>
      </c>
      <c r="K9" s="28">
        <v>55674</v>
      </c>
      <c r="L9" s="28">
        <v>8673</v>
      </c>
      <c r="M9" s="28">
        <v>105917</v>
      </c>
      <c r="N9" s="28">
        <v>114590</v>
      </c>
      <c r="O9" s="21"/>
      <c r="P9" s="21"/>
    </row>
    <row r="10" spans="1:22">
      <c r="A10" s="26">
        <v>43952</v>
      </c>
      <c r="B10" s="28">
        <v>52148</v>
      </c>
      <c r="C10" s="28">
        <v>60525</v>
      </c>
      <c r="D10" s="28">
        <v>7961</v>
      </c>
      <c r="E10" s="206">
        <v>104712</v>
      </c>
      <c r="F10" s="27">
        <v>112673</v>
      </c>
      <c r="G10" s="18"/>
      <c r="H10" s="18"/>
      <c r="I10" s="167">
        <v>2013</v>
      </c>
      <c r="J10" s="28">
        <v>61582</v>
      </c>
      <c r="K10" s="28">
        <v>58914</v>
      </c>
      <c r="L10" s="28">
        <v>8477</v>
      </c>
      <c r="M10" s="28">
        <v>112019</v>
      </c>
      <c r="N10" s="28">
        <v>120496</v>
      </c>
      <c r="O10" s="21"/>
      <c r="P10" s="21"/>
    </row>
    <row r="11" spans="1:22">
      <c r="A11" s="26">
        <v>43983</v>
      </c>
      <c r="B11" s="28">
        <v>51505</v>
      </c>
      <c r="C11" s="28">
        <v>61245</v>
      </c>
      <c r="D11" s="28">
        <v>8155</v>
      </c>
      <c r="E11" s="206">
        <v>104595</v>
      </c>
      <c r="F11" s="27">
        <v>112750</v>
      </c>
      <c r="G11" s="37"/>
      <c r="H11" s="37"/>
      <c r="I11" s="167">
        <v>2014</v>
      </c>
      <c r="J11" s="28">
        <v>58134</v>
      </c>
      <c r="K11" s="28">
        <v>56797</v>
      </c>
      <c r="L11" s="28">
        <v>7379</v>
      </c>
      <c r="M11" s="28">
        <v>107552</v>
      </c>
      <c r="N11" s="28">
        <v>114931</v>
      </c>
      <c r="O11" s="21"/>
      <c r="P11" s="21"/>
    </row>
    <row r="12" spans="1:22">
      <c r="A12" s="26">
        <v>44013</v>
      </c>
      <c r="B12" s="28">
        <v>49965</v>
      </c>
      <c r="C12" s="28">
        <v>60841</v>
      </c>
      <c r="D12" s="28">
        <v>7543</v>
      </c>
      <c r="E12" s="21">
        <v>103263</v>
      </c>
      <c r="F12" s="27">
        <v>110806</v>
      </c>
      <c r="G12" s="37"/>
      <c r="H12" s="37"/>
      <c r="I12" s="167">
        <v>2015</v>
      </c>
      <c r="J12" s="28">
        <v>53523</v>
      </c>
      <c r="K12" s="28">
        <v>54850</v>
      </c>
      <c r="L12" s="28">
        <v>6521</v>
      </c>
      <c r="M12" s="28">
        <v>101852</v>
      </c>
      <c r="N12" s="28">
        <v>108373</v>
      </c>
      <c r="O12" s="21"/>
      <c r="P12" s="21"/>
    </row>
    <row r="13" spans="1:22">
      <c r="A13" s="26">
        <v>44044</v>
      </c>
      <c r="B13" s="28">
        <v>49973</v>
      </c>
      <c r="C13" s="28">
        <v>61093</v>
      </c>
      <c r="D13" s="28">
        <v>7597</v>
      </c>
      <c r="E13" s="21">
        <v>103469</v>
      </c>
      <c r="F13" s="27">
        <v>111066</v>
      </c>
      <c r="G13" s="347"/>
      <c r="H13" s="37"/>
      <c r="I13" s="167">
        <v>2016</v>
      </c>
      <c r="J13" s="28">
        <v>49494</v>
      </c>
      <c r="K13" s="28">
        <v>53655</v>
      </c>
      <c r="L13" s="28">
        <v>5328</v>
      </c>
      <c r="M13" s="28">
        <v>97821</v>
      </c>
      <c r="N13" s="28">
        <v>103149</v>
      </c>
      <c r="O13" s="21"/>
      <c r="P13" s="21"/>
    </row>
    <row r="14" spans="1:22">
      <c r="A14" s="141">
        <v>44075</v>
      </c>
      <c r="B14" s="205">
        <v>50006</v>
      </c>
      <c r="C14" s="205">
        <v>59881</v>
      </c>
      <c r="D14" s="356">
        <v>7986</v>
      </c>
      <c r="E14" s="205">
        <v>101901</v>
      </c>
      <c r="F14" s="142">
        <v>109887</v>
      </c>
      <c r="G14" s="37"/>
      <c r="H14" s="37"/>
      <c r="I14" s="167">
        <v>2017</v>
      </c>
      <c r="J14" s="28">
        <v>45576</v>
      </c>
      <c r="K14" s="28">
        <v>52375</v>
      </c>
      <c r="L14" s="28">
        <v>6044</v>
      </c>
      <c r="M14" s="28">
        <v>91907</v>
      </c>
      <c r="N14" s="28">
        <v>97951</v>
      </c>
      <c r="O14" s="21"/>
      <c r="P14" s="21"/>
    </row>
    <row r="15" spans="1:22">
      <c r="A15" s="26">
        <v>44105</v>
      </c>
      <c r="B15" s="209"/>
      <c r="C15" s="209"/>
      <c r="D15" s="209"/>
      <c r="E15" s="209"/>
      <c r="F15" s="27"/>
      <c r="G15" s="37"/>
      <c r="H15" s="37"/>
      <c r="I15" s="167">
        <v>2018</v>
      </c>
      <c r="J15" s="28">
        <v>41129</v>
      </c>
      <c r="K15" s="28">
        <v>50921</v>
      </c>
      <c r="L15" s="28">
        <v>5576</v>
      </c>
      <c r="M15" s="28">
        <v>86474</v>
      </c>
      <c r="N15" s="28">
        <v>92050</v>
      </c>
      <c r="O15" s="21"/>
      <c r="P15" s="21"/>
    </row>
    <row r="16" spans="1:22">
      <c r="A16" s="26">
        <v>44136</v>
      </c>
      <c r="B16" s="358"/>
      <c r="C16" s="358"/>
      <c r="D16" s="28"/>
      <c r="E16" s="28"/>
      <c r="F16" s="27"/>
      <c r="G16" s="37"/>
      <c r="H16" s="18"/>
      <c r="I16" s="167">
        <v>2019</v>
      </c>
      <c r="J16" s="28">
        <v>39836</v>
      </c>
      <c r="K16" s="28">
        <v>49947</v>
      </c>
      <c r="L16" s="28">
        <v>5707</v>
      </c>
      <c r="M16" s="28">
        <v>84076</v>
      </c>
      <c r="N16" s="28">
        <v>89783</v>
      </c>
    </row>
    <row r="17" spans="1:19">
      <c r="A17" s="26">
        <v>44166</v>
      </c>
      <c r="B17" s="28"/>
      <c r="C17" s="28"/>
      <c r="D17" s="28"/>
      <c r="E17" s="28"/>
      <c r="F17" s="27"/>
      <c r="G17" s="37"/>
      <c r="H17" s="37"/>
      <c r="I17" s="167">
        <v>2020</v>
      </c>
      <c r="J17" s="205">
        <v>40983</v>
      </c>
      <c r="K17" s="205">
        <v>50406</v>
      </c>
      <c r="L17" s="205">
        <v>5806</v>
      </c>
      <c r="M17" s="205">
        <v>85583</v>
      </c>
      <c r="N17" s="205">
        <v>91389</v>
      </c>
    </row>
    <row r="18" spans="1:19">
      <c r="A18" s="26"/>
      <c r="B18" s="29"/>
      <c r="C18" s="29"/>
      <c r="D18" s="29"/>
      <c r="E18" s="30"/>
      <c r="F18" s="18"/>
      <c r="G18" s="18"/>
      <c r="H18" s="37"/>
      <c r="I18" s="18"/>
      <c r="J18" s="18"/>
      <c r="K18" s="18"/>
      <c r="L18" s="18"/>
      <c r="M18" s="18"/>
      <c r="N18" s="18"/>
      <c r="O18" s="18"/>
      <c r="P18" s="18"/>
      <c r="Q18" s="18"/>
      <c r="R18" s="18"/>
      <c r="S18" s="18"/>
    </row>
    <row r="19" spans="1:19">
      <c r="A19" s="26"/>
      <c r="B19" s="29"/>
      <c r="C19" s="29"/>
      <c r="D19" s="29"/>
      <c r="E19" s="30"/>
      <c r="F19" s="31"/>
      <c r="G19" s="18"/>
      <c r="H19" s="37"/>
      <c r="I19" s="37"/>
      <c r="J19" s="37"/>
      <c r="K19" s="37"/>
      <c r="L19" s="18"/>
      <c r="M19" s="18"/>
      <c r="N19" s="18"/>
      <c r="O19" s="18"/>
      <c r="P19" s="18"/>
      <c r="Q19" s="18"/>
      <c r="R19" s="18"/>
      <c r="S19" s="18"/>
    </row>
    <row r="20" spans="1:19">
      <c r="A20" s="26"/>
      <c r="B20" s="32"/>
      <c r="C20" s="32"/>
      <c r="D20" s="32"/>
      <c r="E20" s="33"/>
      <c r="F20" s="34"/>
      <c r="G20" s="18"/>
      <c r="H20" s="18"/>
    </row>
    <row r="21" spans="1:19">
      <c r="A21" s="26"/>
      <c r="B21" s="32"/>
      <c r="C21" s="32"/>
      <c r="D21" s="32"/>
      <c r="E21" s="33"/>
      <c r="F21" s="34"/>
      <c r="G21" s="18"/>
      <c r="H21" s="18"/>
    </row>
    <row r="22" spans="1:19">
      <c r="A22" s="26"/>
      <c r="B22" s="29"/>
      <c r="C22" s="29"/>
      <c r="D22" s="29"/>
      <c r="E22" s="30"/>
      <c r="F22" s="31"/>
      <c r="G22" s="18"/>
      <c r="H22" s="18"/>
    </row>
    <row r="23" spans="1:19">
      <c r="A23" s="26"/>
      <c r="B23" s="29"/>
      <c r="C23" s="29"/>
      <c r="D23" s="29"/>
      <c r="E23" s="30"/>
      <c r="F23" s="26"/>
      <c r="G23" s="18"/>
      <c r="H23" s="18"/>
    </row>
    <row r="24" spans="1:19">
      <c r="A24" s="26"/>
      <c r="B24" s="29"/>
      <c r="C24" s="29"/>
      <c r="D24" s="29"/>
      <c r="E24" s="30"/>
      <c r="F24" s="26"/>
      <c r="G24" s="18"/>
      <c r="H24" s="18"/>
    </row>
    <row r="25" spans="1:19">
      <c r="A25" s="26"/>
      <c r="B25" s="29"/>
      <c r="C25" s="29"/>
      <c r="D25" s="29"/>
      <c r="E25" s="30"/>
      <c r="F25" s="26"/>
      <c r="G25" s="18"/>
      <c r="H25" s="18"/>
    </row>
    <row r="26" spans="1:19">
      <c r="A26" s="26"/>
      <c r="B26" s="39"/>
      <c r="C26" s="39"/>
      <c r="D26" s="39"/>
      <c r="E26" s="40"/>
      <c r="F26" s="26"/>
      <c r="G26" s="18"/>
      <c r="H26" s="18"/>
    </row>
    <row r="27" spans="1:19">
      <c r="A27" s="18"/>
      <c r="B27" s="37"/>
      <c r="C27" s="37"/>
      <c r="D27" s="37"/>
      <c r="E27" s="18"/>
      <c r="F27" s="18"/>
      <c r="G27" s="18"/>
      <c r="H27" s="18"/>
    </row>
    <row r="28" spans="1:19">
      <c r="A28" s="18"/>
      <c r="B28" s="18"/>
      <c r="C28" s="37"/>
      <c r="D28" s="37"/>
      <c r="E28" s="37"/>
      <c r="F28" s="37"/>
      <c r="G28" s="20"/>
      <c r="H28" s="18"/>
    </row>
    <row r="29" spans="1:19">
      <c r="B29" s="6"/>
      <c r="C29" s="37"/>
      <c r="D29" s="37"/>
      <c r="E29" s="37"/>
      <c r="F29" s="18"/>
      <c r="G29" s="18"/>
      <c r="H29" s="18"/>
    </row>
    <row r="30" spans="1:19">
      <c r="C30" s="18"/>
      <c r="D30" s="18"/>
      <c r="E30" s="18"/>
      <c r="F30" s="18"/>
      <c r="G30" s="18"/>
      <c r="H30" s="18"/>
    </row>
    <row r="31" spans="1:19">
      <c r="A31" s="18"/>
      <c r="B31" s="18"/>
      <c r="C31" s="37"/>
      <c r="D31" s="37"/>
      <c r="E31" s="18"/>
      <c r="F31" s="18"/>
      <c r="G31" s="18"/>
      <c r="H31" s="18"/>
    </row>
    <row r="32" spans="1:19">
      <c r="A32" s="18"/>
      <c r="B32" s="18"/>
      <c r="C32" s="18"/>
      <c r="D32" s="18"/>
      <c r="E32" s="18"/>
      <c r="F32" s="18"/>
      <c r="G32" s="18"/>
      <c r="H32" s="18"/>
    </row>
    <row r="33" spans="1:21">
      <c r="A33" s="18"/>
      <c r="B33" s="18"/>
      <c r="C33" s="18"/>
      <c r="D33" s="18"/>
      <c r="E33" s="18"/>
      <c r="F33" s="18"/>
      <c r="G33" s="18"/>
      <c r="H33" s="18"/>
    </row>
    <row r="34" spans="1:21">
      <c r="A34" s="18"/>
      <c r="B34" s="18"/>
      <c r="C34" s="18"/>
      <c r="D34" s="18"/>
      <c r="E34" s="18"/>
      <c r="F34" s="18"/>
      <c r="G34" s="18"/>
      <c r="H34" s="18"/>
    </row>
    <row r="35" spans="1:21">
      <c r="A35" s="18"/>
      <c r="B35" s="18"/>
      <c r="C35" s="18"/>
      <c r="D35" s="18"/>
      <c r="E35" s="18"/>
      <c r="F35" s="18"/>
      <c r="G35" s="18"/>
      <c r="H35" s="18"/>
    </row>
    <row r="36" spans="1:21">
      <c r="C36" s="18"/>
      <c r="D36" s="18"/>
      <c r="E36" s="18"/>
      <c r="F36" s="18"/>
      <c r="G36" s="18"/>
      <c r="H36" s="18"/>
    </row>
    <row r="37" spans="1:21">
      <c r="C37" s="18"/>
      <c r="D37" s="18"/>
      <c r="E37" s="18"/>
      <c r="F37" s="18"/>
      <c r="G37" s="18"/>
      <c r="H37" s="18"/>
    </row>
    <row r="38" spans="1:21">
      <c r="A38" s="18"/>
      <c r="B38" s="18"/>
      <c r="C38" s="18"/>
      <c r="D38" s="18"/>
      <c r="E38" s="18"/>
      <c r="F38" s="18"/>
      <c r="G38" s="18"/>
      <c r="H38" s="18"/>
    </row>
    <row r="39" spans="1:21">
      <c r="A39" s="18"/>
      <c r="B39" s="18"/>
      <c r="C39" s="18"/>
      <c r="D39" s="18"/>
      <c r="E39" s="18"/>
      <c r="F39" s="18"/>
      <c r="G39" s="18"/>
      <c r="H39" s="18"/>
    </row>
    <row r="40" spans="1:21">
      <c r="A40" s="18"/>
      <c r="B40" s="18"/>
      <c r="C40" s="18"/>
      <c r="D40" s="18"/>
      <c r="E40" s="18"/>
      <c r="F40" s="18"/>
      <c r="G40" s="18"/>
      <c r="H40" s="18"/>
    </row>
    <row r="41" spans="1:21">
      <c r="A41" s="18"/>
      <c r="B41" s="18"/>
      <c r="C41" s="18"/>
      <c r="D41" s="18"/>
      <c r="E41" s="18"/>
      <c r="F41" s="18"/>
      <c r="G41" s="18"/>
      <c r="H41" s="18"/>
    </row>
    <row r="42" spans="1:21">
      <c r="A42" s="18"/>
      <c r="B42" s="18"/>
      <c r="C42" s="18"/>
      <c r="D42" s="18"/>
      <c r="E42" s="18"/>
      <c r="F42" s="18"/>
      <c r="G42" s="18"/>
      <c r="H42" s="18"/>
      <c r="I42" s="420" t="s">
        <v>106</v>
      </c>
      <c r="J42" s="420"/>
      <c r="K42" s="420"/>
      <c r="L42" s="420"/>
      <c r="M42" s="420"/>
      <c r="N42" s="420"/>
      <c r="O42" s="420"/>
      <c r="P42" s="420"/>
      <c r="Q42" s="420"/>
      <c r="R42" s="420"/>
      <c r="S42" s="420"/>
      <c r="T42" s="420"/>
      <c r="U42" s="420"/>
    </row>
    <row r="43" spans="1:21">
      <c r="B43" s="37"/>
      <c r="C43" s="37"/>
      <c r="D43" s="37"/>
      <c r="E43" s="37"/>
      <c r="F43" s="18"/>
      <c r="G43" s="18"/>
      <c r="H43" s="18"/>
      <c r="I43" s="421">
        <v>2017</v>
      </c>
      <c r="J43" s="422"/>
      <c r="K43" s="423">
        <v>2018</v>
      </c>
      <c r="L43" s="424"/>
      <c r="M43" s="425">
        <v>2019</v>
      </c>
      <c r="N43" s="426"/>
      <c r="O43" s="423">
        <v>2020</v>
      </c>
      <c r="P43" s="424"/>
      <c r="Q43" s="35" t="s">
        <v>107</v>
      </c>
      <c r="R43" s="427" t="s">
        <v>108</v>
      </c>
      <c r="S43" s="428"/>
      <c r="T43" s="427" t="s">
        <v>303</v>
      </c>
      <c r="U43" s="429"/>
    </row>
    <row r="44" spans="1:21" ht="15" customHeight="1">
      <c r="B44" s="337"/>
      <c r="C44" s="337"/>
      <c r="D44" s="337"/>
      <c r="E44" s="337"/>
      <c r="F44" s="337"/>
      <c r="G44" s="337"/>
      <c r="H44" s="18"/>
      <c r="I44" s="36">
        <v>42736</v>
      </c>
      <c r="J44" s="37">
        <v>97951</v>
      </c>
      <c r="K44" s="36">
        <v>43101</v>
      </c>
      <c r="L44" s="38">
        <v>92050</v>
      </c>
      <c r="M44" s="36">
        <v>43466</v>
      </c>
      <c r="N44" s="21">
        <v>89783</v>
      </c>
      <c r="O44" s="36">
        <v>43831</v>
      </c>
      <c r="P44" s="21">
        <v>91389</v>
      </c>
      <c r="Q44" s="287">
        <f t="shared" ref="Q44:Q55" si="0">((L44-J44)/J44)*100</f>
        <v>-6.0244407918244836</v>
      </c>
      <c r="R44" s="431">
        <f t="shared" ref="R44:R55" si="1">((N44-L44)/L44)*100</f>
        <v>-2.4627919608908204</v>
      </c>
      <c r="S44" s="433"/>
      <c r="T44" s="431">
        <f>((P44-N44)/N44)*100</f>
        <v>1.7887573371350922</v>
      </c>
      <c r="U44" s="432"/>
    </row>
    <row r="45" spans="1:21">
      <c r="A45" s="337"/>
      <c r="B45" s="337"/>
      <c r="C45" s="337"/>
      <c r="D45" s="337"/>
      <c r="E45" s="337"/>
      <c r="F45" s="337"/>
      <c r="G45" s="337"/>
      <c r="H45" s="18"/>
      <c r="I45" s="36">
        <v>42767</v>
      </c>
      <c r="J45" s="37">
        <v>97017</v>
      </c>
      <c r="K45" s="36">
        <v>43132</v>
      </c>
      <c r="L45" s="21">
        <v>91721</v>
      </c>
      <c r="M45" s="36">
        <v>43497</v>
      </c>
      <c r="N45" s="21">
        <v>89435</v>
      </c>
      <c r="O45" s="36">
        <v>43862</v>
      </c>
      <c r="P45" s="21">
        <v>89708</v>
      </c>
      <c r="Q45" s="287">
        <f t="shared" si="0"/>
        <v>-5.4588371110217793</v>
      </c>
      <c r="R45" s="431">
        <f t="shared" si="1"/>
        <v>-2.4923409033918076</v>
      </c>
      <c r="S45" s="433"/>
      <c r="T45" s="431">
        <f t="shared" ref="T45:T49" si="2">((P45-N45)/N45)*100</f>
        <v>0.30524962263096106</v>
      </c>
      <c r="U45" s="432"/>
    </row>
    <row r="46" spans="1:21">
      <c r="A46" s="337"/>
      <c r="B46" s="337"/>
      <c r="C46" s="337"/>
      <c r="D46" s="337"/>
      <c r="E46" s="337"/>
      <c r="F46" s="337"/>
      <c r="G46" s="337"/>
      <c r="H46" s="18"/>
      <c r="I46" s="36">
        <v>42795</v>
      </c>
      <c r="J46" s="37">
        <v>97941</v>
      </c>
      <c r="K46" s="36">
        <v>43160</v>
      </c>
      <c r="L46" s="37">
        <v>91396</v>
      </c>
      <c r="M46" s="36">
        <v>43525</v>
      </c>
      <c r="N46" s="21">
        <v>89263</v>
      </c>
      <c r="O46" s="36">
        <v>43891</v>
      </c>
      <c r="P46" s="21">
        <v>99630</v>
      </c>
      <c r="Q46" s="287">
        <f t="shared" si="0"/>
        <v>-6.6825946232936158</v>
      </c>
      <c r="R46" s="431">
        <f t="shared" si="1"/>
        <v>-2.3338001663092478</v>
      </c>
      <c r="S46" s="433"/>
      <c r="T46" s="431">
        <f t="shared" si="2"/>
        <v>11.613994600226297</v>
      </c>
      <c r="U46" s="432"/>
    </row>
    <row r="47" spans="1:21">
      <c r="A47" s="337"/>
      <c r="B47" s="337"/>
      <c r="C47" s="337"/>
      <c r="D47" s="337"/>
      <c r="E47" s="337"/>
      <c r="F47" s="337"/>
      <c r="G47" s="337"/>
      <c r="H47" s="18"/>
      <c r="I47" s="36">
        <v>42826</v>
      </c>
      <c r="J47" s="37">
        <v>95353</v>
      </c>
      <c r="K47" s="36">
        <v>43191</v>
      </c>
      <c r="L47" s="21">
        <v>90961</v>
      </c>
      <c r="M47" s="36">
        <v>43556</v>
      </c>
      <c r="N47" s="21">
        <v>88275</v>
      </c>
      <c r="O47" s="36">
        <v>43922</v>
      </c>
      <c r="P47" s="21">
        <v>110726</v>
      </c>
      <c r="Q47" s="287">
        <f t="shared" si="0"/>
        <v>-4.6060428093505186</v>
      </c>
      <c r="R47" s="431">
        <f t="shared" si="1"/>
        <v>-2.9529138861709963</v>
      </c>
      <c r="S47" s="433"/>
      <c r="T47" s="431">
        <f t="shared" si="2"/>
        <v>25.433021806853585</v>
      </c>
      <c r="U47" s="432"/>
    </row>
    <row r="48" spans="1:21">
      <c r="A48" s="337"/>
      <c r="B48" s="337"/>
      <c r="C48" s="337"/>
      <c r="D48" s="337"/>
      <c r="E48" s="337"/>
      <c r="F48" s="337"/>
      <c r="G48" s="337"/>
      <c r="H48" s="18"/>
      <c r="I48" s="36">
        <v>42856</v>
      </c>
      <c r="J48" s="37">
        <v>93861</v>
      </c>
      <c r="K48" s="36">
        <v>43221</v>
      </c>
      <c r="L48" s="21">
        <v>90789</v>
      </c>
      <c r="M48" s="36">
        <v>43586</v>
      </c>
      <c r="N48" s="21">
        <v>87986</v>
      </c>
      <c r="O48" s="36">
        <v>43952</v>
      </c>
      <c r="P48" s="21">
        <v>112673</v>
      </c>
      <c r="Q48" s="287">
        <f t="shared" si="0"/>
        <v>-3.2729248569693481</v>
      </c>
      <c r="R48" s="431">
        <f t="shared" si="1"/>
        <v>-3.0873784269019375</v>
      </c>
      <c r="S48" s="433"/>
      <c r="T48" s="431">
        <f t="shared" si="2"/>
        <v>28.057872843406905</v>
      </c>
      <c r="U48" s="432"/>
    </row>
    <row r="49" spans="1:21">
      <c r="B49" s="337"/>
      <c r="C49" s="337"/>
      <c r="D49" s="337"/>
      <c r="E49" s="337"/>
      <c r="F49" s="337"/>
      <c r="G49" s="337"/>
      <c r="I49" s="36">
        <v>42887</v>
      </c>
      <c r="J49" s="37">
        <v>92737</v>
      </c>
      <c r="K49" s="36">
        <v>43252</v>
      </c>
      <c r="L49" s="21">
        <v>89199</v>
      </c>
      <c r="M49" s="36">
        <v>43617</v>
      </c>
      <c r="N49" s="21">
        <v>86860</v>
      </c>
      <c r="O49" s="36">
        <v>43983</v>
      </c>
      <c r="P49" s="21">
        <v>112750</v>
      </c>
      <c r="Q49" s="287">
        <f t="shared" si="0"/>
        <v>-3.8150899856583673</v>
      </c>
      <c r="R49" s="431">
        <f t="shared" si="1"/>
        <v>-2.6222267065774281</v>
      </c>
      <c r="S49" s="433"/>
      <c r="T49" s="431">
        <f t="shared" si="2"/>
        <v>29.806585309693762</v>
      </c>
      <c r="U49" s="432"/>
    </row>
    <row r="50" spans="1:21">
      <c r="B50" s="337"/>
      <c r="C50" s="337"/>
      <c r="D50" s="337"/>
      <c r="E50" s="337"/>
      <c r="F50" s="337"/>
      <c r="G50" s="337"/>
      <c r="I50" s="36">
        <v>42917</v>
      </c>
      <c r="J50" s="37">
        <v>92261</v>
      </c>
      <c r="K50" s="36">
        <v>43282</v>
      </c>
      <c r="L50" s="21">
        <v>88702</v>
      </c>
      <c r="M50" s="36">
        <v>43647</v>
      </c>
      <c r="N50" s="21">
        <v>88074</v>
      </c>
      <c r="O50" s="36">
        <v>44013</v>
      </c>
      <c r="P50" s="21">
        <v>110806</v>
      </c>
      <c r="Q50" s="287">
        <f t="shared" si="0"/>
        <v>-3.8575346029199773</v>
      </c>
      <c r="R50" s="431">
        <f t="shared" si="1"/>
        <v>-0.70798854591779214</v>
      </c>
      <c r="S50" s="433"/>
      <c r="T50" s="431">
        <f t="shared" ref="T50" si="3">((P50-N50)/N50)*100</f>
        <v>25.810114222131393</v>
      </c>
      <c r="U50" s="432"/>
    </row>
    <row r="51" spans="1:21" ht="15" customHeight="1">
      <c r="B51" s="357"/>
      <c r="C51" s="357"/>
      <c r="D51" s="357"/>
      <c r="E51" s="357"/>
      <c r="F51" s="357"/>
      <c r="G51" s="357"/>
      <c r="H51" s="357"/>
      <c r="I51" s="36">
        <v>42948</v>
      </c>
      <c r="J51" s="37">
        <v>92552</v>
      </c>
      <c r="K51" s="36">
        <v>43313</v>
      </c>
      <c r="L51" s="21">
        <v>88903</v>
      </c>
      <c r="M51" s="36">
        <v>43678</v>
      </c>
      <c r="N51" s="21">
        <v>88317</v>
      </c>
      <c r="O51" s="36">
        <v>44044</v>
      </c>
      <c r="P51" s="21">
        <v>111066</v>
      </c>
      <c r="Q51" s="287">
        <f t="shared" si="0"/>
        <v>-3.9426484570835854</v>
      </c>
      <c r="R51" s="431">
        <f t="shared" si="1"/>
        <v>-0.65914536067399299</v>
      </c>
      <c r="S51" s="433"/>
      <c r="T51" s="431">
        <f t="shared" ref="T51" si="4">((P51-N51)/N51)*100</f>
        <v>25.758347769965013</v>
      </c>
      <c r="U51" s="432"/>
    </row>
    <row r="52" spans="1:21">
      <c r="A52" s="292" t="s">
        <v>542</v>
      </c>
      <c r="B52" s="357"/>
      <c r="C52" s="357"/>
      <c r="D52" s="357"/>
      <c r="E52" s="357"/>
      <c r="F52" s="357"/>
      <c r="G52" s="357"/>
      <c r="H52" s="357"/>
      <c r="I52" s="36">
        <v>42979</v>
      </c>
      <c r="J52" s="37">
        <v>94068</v>
      </c>
      <c r="K52" s="36">
        <v>43344</v>
      </c>
      <c r="L52" s="21">
        <v>87942</v>
      </c>
      <c r="M52" s="36">
        <v>43709</v>
      </c>
      <c r="N52" s="21">
        <v>88509</v>
      </c>
      <c r="O52" s="36">
        <v>44075</v>
      </c>
      <c r="P52" s="21">
        <v>109887</v>
      </c>
      <c r="Q52" s="287">
        <f t="shared" si="0"/>
        <v>-6.512310243653527</v>
      </c>
      <c r="R52" s="431">
        <f t="shared" si="1"/>
        <v>0.64474312615132701</v>
      </c>
      <c r="S52" s="433"/>
      <c r="T52" s="431">
        <f t="shared" ref="T52" si="5">((P52-N52)/N52)*100</f>
        <v>24.153475917703286</v>
      </c>
      <c r="U52" s="432"/>
    </row>
    <row r="53" spans="1:21">
      <c r="A53" s="357"/>
      <c r="B53" s="357"/>
      <c r="C53" s="357"/>
      <c r="D53" s="357"/>
      <c r="E53" s="357"/>
      <c r="F53" s="357"/>
      <c r="G53" s="357"/>
      <c r="H53" s="357"/>
      <c r="I53" s="36">
        <v>43009</v>
      </c>
      <c r="J53" s="38">
        <v>94448</v>
      </c>
      <c r="K53" s="36">
        <v>43374</v>
      </c>
      <c r="L53" s="21">
        <v>89470</v>
      </c>
      <c r="M53" s="36">
        <v>43739</v>
      </c>
      <c r="N53" s="21">
        <v>91246</v>
      </c>
      <c r="O53" s="36">
        <v>44105</v>
      </c>
      <c r="P53" s="21"/>
      <c r="Q53" s="287">
        <f t="shared" si="0"/>
        <v>-5.2706251058783664</v>
      </c>
      <c r="R53" s="434">
        <f t="shared" si="1"/>
        <v>1.9850229127081702</v>
      </c>
      <c r="S53" s="431"/>
      <c r="T53" s="434" t="s">
        <v>109</v>
      </c>
      <c r="U53" s="431"/>
    </row>
    <row r="54" spans="1:21">
      <c r="A54" s="357"/>
      <c r="B54" s="357"/>
      <c r="C54" s="357"/>
      <c r="D54" s="357"/>
      <c r="E54" s="357"/>
      <c r="F54" s="357"/>
      <c r="G54" s="357"/>
      <c r="H54" s="357"/>
      <c r="I54" s="36">
        <v>43040</v>
      </c>
      <c r="J54" s="37">
        <v>94289</v>
      </c>
      <c r="K54" s="36">
        <v>43405</v>
      </c>
      <c r="L54" s="21">
        <v>90057</v>
      </c>
      <c r="M54" s="36">
        <v>43770</v>
      </c>
      <c r="N54" s="21">
        <v>91190</v>
      </c>
      <c r="O54" s="36">
        <v>44136</v>
      </c>
      <c r="P54" s="21"/>
      <c r="Q54" s="287">
        <f t="shared" si="0"/>
        <v>-4.4883284370393159</v>
      </c>
      <c r="R54" s="434">
        <f t="shared" si="1"/>
        <v>1.2580920972273115</v>
      </c>
      <c r="S54" s="431"/>
      <c r="T54" s="434" t="s">
        <v>109</v>
      </c>
      <c r="U54" s="431"/>
    </row>
    <row r="55" spans="1:21">
      <c r="A55" s="357"/>
      <c r="B55" s="357"/>
      <c r="C55" s="357"/>
      <c r="D55" s="357"/>
      <c r="E55" s="357"/>
      <c r="F55" s="357"/>
      <c r="G55" s="357"/>
      <c r="H55" s="357"/>
      <c r="I55" s="36">
        <v>43070</v>
      </c>
      <c r="J55" s="37">
        <v>92925</v>
      </c>
      <c r="K55" s="36">
        <v>43435</v>
      </c>
      <c r="L55" s="21">
        <v>88974</v>
      </c>
      <c r="M55" s="36">
        <v>43800</v>
      </c>
      <c r="N55" s="21">
        <v>89650</v>
      </c>
      <c r="O55" s="36">
        <v>44166</v>
      </c>
      <c r="P55" s="21"/>
      <c r="Q55" s="287">
        <f t="shared" si="0"/>
        <v>-4.2518159806295399</v>
      </c>
      <c r="R55" s="434">
        <f t="shared" si="1"/>
        <v>0.75977251781419286</v>
      </c>
      <c r="S55" s="431"/>
      <c r="T55" s="434" t="s">
        <v>109</v>
      </c>
      <c r="U55" s="431"/>
    </row>
    <row r="56" spans="1:21" ht="302.25" customHeight="1">
      <c r="A56" s="430" t="s">
        <v>651</v>
      </c>
      <c r="B56" s="430"/>
      <c r="C56" s="430"/>
      <c r="D56" s="430"/>
      <c r="E56" s="430"/>
      <c r="F56" s="430"/>
      <c r="G56" s="430"/>
      <c r="H56" s="430"/>
      <c r="I56" s="18"/>
      <c r="J56" s="18"/>
      <c r="K56" s="18"/>
      <c r="L56" s="18"/>
      <c r="M56" s="18"/>
      <c r="N56" s="18"/>
      <c r="O56" s="18"/>
      <c r="P56" s="18"/>
      <c r="Q56" s="18"/>
      <c r="R56" s="18"/>
      <c r="S56" s="18"/>
    </row>
    <row r="57" spans="1:21">
      <c r="A57" s="357"/>
      <c r="B57" s="357"/>
      <c r="C57" s="357"/>
      <c r="D57" s="357"/>
      <c r="E57" s="357"/>
      <c r="F57" s="357"/>
      <c r="G57" s="357"/>
      <c r="H57" s="357"/>
      <c r="I57" s="18"/>
      <c r="J57" s="18"/>
      <c r="K57" s="18"/>
      <c r="L57" s="18"/>
      <c r="M57" s="18"/>
      <c r="N57" s="18"/>
      <c r="O57" s="18"/>
      <c r="P57" s="18"/>
      <c r="Q57" s="18"/>
      <c r="R57" s="18"/>
      <c r="S57" s="18"/>
    </row>
    <row r="58" spans="1:21">
      <c r="A58" s="357"/>
      <c r="B58" s="357"/>
      <c r="C58" s="357"/>
      <c r="D58" s="357"/>
      <c r="E58" s="357"/>
      <c r="F58" s="357"/>
      <c r="G58" s="357"/>
      <c r="H58" s="357"/>
      <c r="I58" s="18"/>
      <c r="J58" s="18"/>
      <c r="K58" s="18"/>
      <c r="L58" s="18"/>
      <c r="M58" s="18"/>
      <c r="N58" s="18"/>
      <c r="O58" s="18"/>
      <c r="P58" s="18"/>
      <c r="Q58" s="18"/>
      <c r="R58" s="18"/>
      <c r="S58" s="18"/>
    </row>
    <row r="59" spans="1:21">
      <c r="A59" s="41" t="s">
        <v>110</v>
      </c>
      <c r="B59" s="41" t="s">
        <v>111</v>
      </c>
      <c r="C59" s="357"/>
      <c r="D59" s="357"/>
      <c r="E59" s="357"/>
      <c r="F59" s="357"/>
      <c r="G59" s="357"/>
      <c r="H59" s="357"/>
      <c r="I59" s="18"/>
      <c r="J59" s="18"/>
      <c r="K59" s="18"/>
      <c r="L59" s="18"/>
      <c r="M59" s="37"/>
      <c r="N59" s="37"/>
      <c r="O59" s="37"/>
      <c r="P59" s="37"/>
      <c r="Q59" s="37"/>
      <c r="R59" s="18"/>
      <c r="S59" s="18"/>
    </row>
    <row r="60" spans="1:21">
      <c r="A60" s="41" t="s">
        <v>112</v>
      </c>
      <c r="B60" s="41" t="s">
        <v>48</v>
      </c>
      <c r="C60" s="357"/>
      <c r="D60" s="357"/>
      <c r="E60" s="357"/>
      <c r="F60" s="357"/>
      <c r="G60" s="357"/>
      <c r="H60" s="357"/>
      <c r="I60" s="18"/>
      <c r="J60" s="18"/>
      <c r="K60" s="18"/>
      <c r="L60" s="18"/>
      <c r="M60" s="37"/>
      <c r="N60" s="37"/>
      <c r="O60" s="37"/>
      <c r="P60" s="37"/>
      <c r="Q60" s="37"/>
      <c r="R60" s="37"/>
      <c r="S60" s="37"/>
    </row>
    <row r="61" spans="1:21">
      <c r="A61" s="357"/>
      <c r="B61" s="357"/>
      <c r="C61" s="357"/>
      <c r="D61" s="357"/>
      <c r="E61" s="357"/>
      <c r="F61" s="357"/>
      <c r="G61" s="357"/>
      <c r="H61" s="357"/>
      <c r="I61" s="18"/>
      <c r="J61" s="18"/>
      <c r="K61" s="18"/>
      <c r="L61" s="18"/>
      <c r="M61" s="37"/>
      <c r="N61" s="37"/>
      <c r="O61" s="37"/>
      <c r="P61" s="37"/>
      <c r="Q61" s="37"/>
      <c r="R61" s="37"/>
      <c r="S61" s="37"/>
    </row>
    <row r="62" spans="1:21">
      <c r="A62" s="357"/>
      <c r="B62" s="357"/>
      <c r="C62" s="357"/>
      <c r="D62" s="357"/>
      <c r="E62" s="357"/>
      <c r="F62" s="357"/>
      <c r="G62" s="357"/>
      <c r="H62" s="357"/>
      <c r="I62" s="18"/>
      <c r="J62" s="18"/>
      <c r="K62" s="18"/>
      <c r="L62" s="18"/>
      <c r="M62" s="37"/>
      <c r="N62" s="37"/>
      <c r="O62" s="37"/>
      <c r="P62" s="37"/>
      <c r="Q62" s="37"/>
      <c r="R62" s="18"/>
      <c r="S62" s="18"/>
    </row>
    <row r="63" spans="1:21">
      <c r="A63" s="357"/>
      <c r="B63" s="357"/>
      <c r="C63" s="357"/>
      <c r="D63" s="357"/>
      <c r="E63" s="357"/>
      <c r="F63" s="357"/>
      <c r="G63" s="357"/>
      <c r="H63" s="357"/>
      <c r="I63" s="18"/>
      <c r="J63" s="18"/>
      <c r="K63" s="18"/>
      <c r="L63" s="18"/>
      <c r="M63" s="18"/>
      <c r="N63" s="18"/>
      <c r="O63" s="18"/>
      <c r="P63" s="18"/>
      <c r="Q63" s="18"/>
      <c r="R63" s="18"/>
      <c r="S63" s="18"/>
    </row>
    <row r="64" spans="1:21">
      <c r="A64" s="357"/>
      <c r="B64" s="357"/>
      <c r="C64" s="357"/>
      <c r="D64" s="357"/>
      <c r="E64" s="357"/>
      <c r="F64" s="357"/>
      <c r="G64" s="357"/>
      <c r="H64" s="357"/>
    </row>
    <row r="65" spans="1:8">
      <c r="A65" s="357"/>
      <c r="B65" s="357"/>
      <c r="C65" s="357"/>
      <c r="D65" s="357"/>
      <c r="E65" s="357"/>
      <c r="F65" s="357"/>
      <c r="G65" s="357"/>
      <c r="H65" s="357"/>
    </row>
    <row r="66" spans="1:8">
      <c r="A66" s="357"/>
      <c r="B66" s="357"/>
      <c r="C66" s="357"/>
      <c r="D66" s="357"/>
      <c r="E66" s="357"/>
      <c r="F66" s="357"/>
      <c r="G66" s="357"/>
      <c r="H66" s="357"/>
    </row>
    <row r="67" spans="1:8">
      <c r="A67" s="357"/>
      <c r="B67" s="357"/>
      <c r="C67" s="357"/>
      <c r="D67" s="357"/>
      <c r="E67" s="357"/>
      <c r="F67" s="357"/>
      <c r="G67" s="357"/>
      <c r="H67" s="357"/>
    </row>
    <row r="68" spans="1:8">
      <c r="A68" s="357"/>
      <c r="B68" s="357"/>
      <c r="C68" s="357"/>
      <c r="D68" s="357"/>
      <c r="E68" s="357"/>
      <c r="F68" s="357"/>
      <c r="G68" s="357"/>
      <c r="H68" s="357"/>
    </row>
    <row r="69" spans="1:8">
      <c r="A69" s="357"/>
      <c r="B69" s="357"/>
      <c r="C69" s="357"/>
      <c r="D69" s="357"/>
      <c r="E69" s="357"/>
      <c r="F69" s="357"/>
      <c r="G69" s="357"/>
      <c r="H69" s="357"/>
    </row>
    <row r="70" spans="1:8">
      <c r="A70" s="357"/>
      <c r="B70" s="357"/>
      <c r="C70" s="357"/>
      <c r="D70" s="357"/>
      <c r="E70" s="357"/>
      <c r="F70" s="357"/>
      <c r="G70" s="357"/>
      <c r="H70" s="357"/>
    </row>
    <row r="71" spans="1:8">
      <c r="A71" s="357"/>
      <c r="B71" s="357"/>
      <c r="C71" s="357"/>
      <c r="D71" s="357"/>
      <c r="E71" s="357"/>
      <c r="F71" s="357"/>
      <c r="G71" s="357"/>
      <c r="H71" s="357"/>
    </row>
    <row r="72" spans="1:8">
      <c r="A72" s="357"/>
      <c r="B72" s="357"/>
      <c r="C72" s="357"/>
      <c r="D72" s="357"/>
      <c r="E72" s="357"/>
      <c r="F72" s="357"/>
      <c r="G72" s="357"/>
      <c r="H72" s="357"/>
    </row>
    <row r="73" spans="1:8">
      <c r="A73" s="357"/>
      <c r="B73" s="357"/>
      <c r="C73" s="357"/>
      <c r="D73" s="357"/>
      <c r="E73" s="357"/>
      <c r="F73" s="357"/>
      <c r="G73" s="357"/>
      <c r="H73" s="357"/>
    </row>
    <row r="74" spans="1:8">
      <c r="A74" s="357"/>
      <c r="B74" s="357"/>
      <c r="C74" s="357"/>
      <c r="D74" s="357"/>
      <c r="E74" s="357"/>
      <c r="F74" s="357"/>
      <c r="G74" s="357"/>
      <c r="H74" s="357"/>
    </row>
    <row r="75" spans="1:8">
      <c r="A75" s="337"/>
      <c r="B75" s="337"/>
      <c r="C75" s="337"/>
      <c r="D75" s="337"/>
      <c r="E75" s="337"/>
      <c r="F75" s="337"/>
      <c r="G75" s="337"/>
    </row>
    <row r="76" spans="1:8">
      <c r="A76" s="337"/>
      <c r="B76" s="337"/>
      <c r="C76" s="337"/>
      <c r="D76" s="337"/>
      <c r="E76" s="337"/>
      <c r="F76" s="337"/>
      <c r="G76" s="337"/>
    </row>
  </sheetData>
  <sheetProtection algorithmName="SHA-512" hashValue="MaopLXkszm2nH4PQ+6u8iIR4KiUzBGgoG6fbl6vQx6Tz/oOxVqzYN3lX7l0Cn6ymUTAGGpNNvzQKbfn60i5Z3Q==" saltValue="sMDH5SAi64JKcwJYp0pmqA==" spinCount="100000" sheet="1" objects="1" scenarios="1"/>
  <mergeCells count="35">
    <mergeCell ref="R51:S51"/>
    <mergeCell ref="T51:U51"/>
    <mergeCell ref="T55:U55"/>
    <mergeCell ref="R52:S52"/>
    <mergeCell ref="T52:U52"/>
    <mergeCell ref="R53:S53"/>
    <mergeCell ref="T53:U53"/>
    <mergeCell ref="R54:S54"/>
    <mergeCell ref="T54:U54"/>
    <mergeCell ref="A56:H56"/>
    <mergeCell ref="T48:U48"/>
    <mergeCell ref="R49:S49"/>
    <mergeCell ref="T49:U49"/>
    <mergeCell ref="R44:S44"/>
    <mergeCell ref="T44:U44"/>
    <mergeCell ref="R45:S45"/>
    <mergeCell ref="T45:U45"/>
    <mergeCell ref="R46:S46"/>
    <mergeCell ref="T46:U46"/>
    <mergeCell ref="R50:S50"/>
    <mergeCell ref="T50:U50"/>
    <mergeCell ref="R55:S55"/>
    <mergeCell ref="R47:S47"/>
    <mergeCell ref="T47:U47"/>
    <mergeCell ref="R48:S48"/>
    <mergeCell ref="A1:S1"/>
    <mergeCell ref="A4:F4"/>
    <mergeCell ref="I4:N4"/>
    <mergeCell ref="I42:U42"/>
    <mergeCell ref="I43:J43"/>
    <mergeCell ref="K43:L43"/>
    <mergeCell ref="M43:N43"/>
    <mergeCell ref="O43:P43"/>
    <mergeCell ref="R43:S43"/>
    <mergeCell ref="T43:U43"/>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41"/>
  <sheetViews>
    <sheetView showGridLines="0" zoomScale="80" zoomScaleNormal="80" workbookViewId="0">
      <selection activeCell="M1" sqref="M1"/>
    </sheetView>
  </sheetViews>
  <sheetFormatPr baseColWidth="10" defaultRowHeight="15"/>
  <cols>
    <col min="1" max="1" width="24.1406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435" t="s">
        <v>463</v>
      </c>
      <c r="B1" s="435"/>
      <c r="C1" s="435"/>
      <c r="D1" s="435"/>
      <c r="E1" s="435"/>
      <c r="F1" s="435"/>
      <c r="G1" s="435"/>
      <c r="H1" s="435"/>
      <c r="I1" s="435"/>
      <c r="J1" s="435"/>
      <c r="K1" s="435"/>
    </row>
    <row r="2" spans="1:11" ht="47.25" customHeight="1" thickBot="1">
      <c r="A2" s="43" t="s">
        <v>113</v>
      </c>
      <c r="B2" s="43" t="s">
        <v>114</v>
      </c>
      <c r="C2" s="43" t="s">
        <v>115</v>
      </c>
      <c r="D2" s="43" t="s">
        <v>116</v>
      </c>
      <c r="E2" s="43" t="s">
        <v>117</v>
      </c>
      <c r="F2" s="43" t="s">
        <v>118</v>
      </c>
      <c r="G2" s="44" t="s">
        <v>119</v>
      </c>
      <c r="H2" s="44" t="s">
        <v>120</v>
      </c>
      <c r="I2" s="45" t="s">
        <v>121</v>
      </c>
      <c r="J2" s="43" t="s">
        <v>122</v>
      </c>
      <c r="K2" s="44" t="s">
        <v>123</v>
      </c>
    </row>
    <row r="3" spans="1:11">
      <c r="A3" s="42" t="s">
        <v>124</v>
      </c>
      <c r="B3" s="47">
        <v>25</v>
      </c>
      <c r="C3" s="47">
        <v>521</v>
      </c>
      <c r="D3" s="47">
        <v>183</v>
      </c>
      <c r="E3" s="47">
        <v>1134</v>
      </c>
      <c r="F3" s="47">
        <v>60</v>
      </c>
      <c r="G3" s="47">
        <v>1050</v>
      </c>
      <c r="H3" s="47">
        <v>126</v>
      </c>
      <c r="I3" s="48">
        <v>3099</v>
      </c>
      <c r="J3" s="49">
        <v>2849</v>
      </c>
      <c r="K3" s="50">
        <f>I3*100/J3-100</f>
        <v>8.7750087750087715</v>
      </c>
    </row>
    <row r="4" spans="1:11">
      <c r="A4" s="42" t="s">
        <v>125</v>
      </c>
      <c r="B4" s="47">
        <v>20</v>
      </c>
      <c r="C4" s="47">
        <v>98</v>
      </c>
      <c r="D4" s="47">
        <v>48</v>
      </c>
      <c r="E4" s="47">
        <v>55</v>
      </c>
      <c r="F4" s="47">
        <v>34</v>
      </c>
      <c r="G4" s="47">
        <v>222</v>
      </c>
      <c r="H4" s="47">
        <v>39</v>
      </c>
      <c r="I4" s="48">
        <v>516</v>
      </c>
      <c r="J4" s="49">
        <v>504</v>
      </c>
      <c r="K4" s="50">
        <f t="shared" ref="K4:K35" si="0">I4*100/J4-100</f>
        <v>2.3809523809523796</v>
      </c>
    </row>
    <row r="5" spans="1:11">
      <c r="A5" s="42" t="s">
        <v>126</v>
      </c>
      <c r="B5" s="47">
        <v>25</v>
      </c>
      <c r="C5" s="47">
        <v>87</v>
      </c>
      <c r="D5" s="47">
        <v>92</v>
      </c>
      <c r="E5" s="47">
        <v>125</v>
      </c>
      <c r="F5" s="47">
        <v>63</v>
      </c>
      <c r="G5" s="47">
        <v>266</v>
      </c>
      <c r="H5" s="47">
        <v>43</v>
      </c>
      <c r="I5" s="48">
        <v>701</v>
      </c>
      <c r="J5" s="49">
        <v>558</v>
      </c>
      <c r="K5" s="50">
        <f t="shared" si="0"/>
        <v>25.627240143369178</v>
      </c>
    </row>
    <row r="6" spans="1:11">
      <c r="A6" s="42" t="s">
        <v>127</v>
      </c>
      <c r="B6" s="47">
        <v>159</v>
      </c>
      <c r="C6" s="47">
        <v>1118</v>
      </c>
      <c r="D6" s="47">
        <v>588</v>
      </c>
      <c r="E6" s="47">
        <v>2463</v>
      </c>
      <c r="F6" s="47">
        <v>209</v>
      </c>
      <c r="G6" s="47">
        <v>2499</v>
      </c>
      <c r="H6" s="47">
        <v>291</v>
      </c>
      <c r="I6" s="48">
        <v>7327</v>
      </c>
      <c r="J6" s="49">
        <v>7233</v>
      </c>
      <c r="K6" s="50">
        <f t="shared" si="0"/>
        <v>1.2995990598645051</v>
      </c>
    </row>
    <row r="7" spans="1:11">
      <c r="A7" s="42" t="s">
        <v>128</v>
      </c>
      <c r="B7" s="47">
        <v>52</v>
      </c>
      <c r="C7" s="47">
        <v>49</v>
      </c>
      <c r="D7" s="47">
        <v>39</v>
      </c>
      <c r="E7" s="47">
        <v>71</v>
      </c>
      <c r="F7" s="47">
        <v>12</v>
      </c>
      <c r="G7" s="47">
        <v>243</v>
      </c>
      <c r="H7" s="47">
        <v>53</v>
      </c>
      <c r="I7" s="48">
        <v>519</v>
      </c>
      <c r="J7" s="49">
        <v>512</v>
      </c>
      <c r="K7" s="50">
        <f t="shared" si="0"/>
        <v>1.3671875</v>
      </c>
    </row>
    <row r="8" spans="1:11">
      <c r="A8" s="42" t="s">
        <v>129</v>
      </c>
      <c r="B8" s="47">
        <v>32</v>
      </c>
      <c r="C8" s="47">
        <v>458</v>
      </c>
      <c r="D8" s="47">
        <v>173</v>
      </c>
      <c r="E8" s="47">
        <v>297</v>
      </c>
      <c r="F8" s="47">
        <v>149</v>
      </c>
      <c r="G8" s="47">
        <v>1030</v>
      </c>
      <c r="H8" s="47">
        <v>180</v>
      </c>
      <c r="I8" s="48">
        <v>2319</v>
      </c>
      <c r="J8" s="49">
        <v>2258</v>
      </c>
      <c r="K8" s="50">
        <f t="shared" si="0"/>
        <v>2.7015057573073449</v>
      </c>
    </row>
    <row r="9" spans="1:11">
      <c r="A9" s="42" t="s">
        <v>130</v>
      </c>
      <c r="B9" s="47">
        <v>14</v>
      </c>
      <c r="C9" s="47">
        <v>32</v>
      </c>
      <c r="D9" s="47">
        <v>32</v>
      </c>
      <c r="E9" s="47">
        <v>29</v>
      </c>
      <c r="F9" s="47">
        <v>21</v>
      </c>
      <c r="G9" s="47">
        <v>110</v>
      </c>
      <c r="H9" s="47">
        <v>13</v>
      </c>
      <c r="I9" s="48">
        <v>251</v>
      </c>
      <c r="J9" s="49">
        <v>241</v>
      </c>
      <c r="K9" s="50">
        <f t="shared" si="0"/>
        <v>4.1493775933609953</v>
      </c>
    </row>
    <row r="10" spans="1:11">
      <c r="A10" s="42" t="s">
        <v>131</v>
      </c>
      <c r="B10" s="47">
        <v>26</v>
      </c>
      <c r="C10" s="47">
        <v>53</v>
      </c>
      <c r="D10" s="47">
        <v>46</v>
      </c>
      <c r="E10" s="47">
        <v>99</v>
      </c>
      <c r="F10" s="47">
        <v>8</v>
      </c>
      <c r="G10" s="47">
        <v>229</v>
      </c>
      <c r="H10" s="47">
        <v>50</v>
      </c>
      <c r="I10" s="48">
        <v>511</v>
      </c>
      <c r="J10" s="49">
        <v>488</v>
      </c>
      <c r="K10" s="50">
        <f t="shared" si="0"/>
        <v>4.7131147540983562</v>
      </c>
    </row>
    <row r="11" spans="1:11">
      <c r="A11" s="42" t="s">
        <v>132</v>
      </c>
      <c r="B11" s="47">
        <v>109</v>
      </c>
      <c r="C11" s="47">
        <v>695</v>
      </c>
      <c r="D11" s="47">
        <v>435</v>
      </c>
      <c r="E11" s="47">
        <v>1173</v>
      </c>
      <c r="F11" s="47">
        <v>157</v>
      </c>
      <c r="G11" s="47">
        <v>1701</v>
      </c>
      <c r="H11" s="47">
        <v>275</v>
      </c>
      <c r="I11" s="48">
        <v>4545</v>
      </c>
      <c r="J11" s="49">
        <v>4252</v>
      </c>
      <c r="K11" s="50">
        <f t="shared" si="0"/>
        <v>6.8908748824082835</v>
      </c>
    </row>
    <row r="12" spans="1:11">
      <c r="A12" s="42" t="s">
        <v>133</v>
      </c>
      <c r="B12" s="47">
        <v>37</v>
      </c>
      <c r="C12" s="47">
        <v>83</v>
      </c>
      <c r="D12" s="47">
        <v>92</v>
      </c>
      <c r="E12" s="47">
        <v>67</v>
      </c>
      <c r="F12" s="47">
        <v>18</v>
      </c>
      <c r="G12" s="47">
        <v>199</v>
      </c>
      <c r="H12" s="47">
        <v>53</v>
      </c>
      <c r="I12" s="48">
        <v>549</v>
      </c>
      <c r="J12" s="49">
        <v>587</v>
      </c>
      <c r="K12" s="50">
        <f t="shared" si="0"/>
        <v>-6.4735945485519579</v>
      </c>
    </row>
    <row r="13" spans="1:11">
      <c r="A13" s="42" t="s">
        <v>134</v>
      </c>
      <c r="B13" s="47">
        <v>88</v>
      </c>
      <c r="C13" s="47">
        <v>208</v>
      </c>
      <c r="D13" s="47">
        <v>181</v>
      </c>
      <c r="E13" s="47">
        <v>581</v>
      </c>
      <c r="F13" s="47">
        <v>45</v>
      </c>
      <c r="G13" s="47">
        <v>619</v>
      </c>
      <c r="H13" s="47">
        <v>92</v>
      </c>
      <c r="I13" s="48">
        <v>1814</v>
      </c>
      <c r="J13" s="49">
        <v>1793</v>
      </c>
      <c r="K13" s="50">
        <f t="shared" si="0"/>
        <v>1.1712214166201846</v>
      </c>
    </row>
    <row r="14" spans="1:11">
      <c r="A14" s="42" t="s">
        <v>135</v>
      </c>
      <c r="B14" s="47">
        <v>72</v>
      </c>
      <c r="C14" s="47">
        <v>400</v>
      </c>
      <c r="D14" s="47">
        <v>269</v>
      </c>
      <c r="E14" s="47">
        <v>284</v>
      </c>
      <c r="F14" s="47">
        <v>122</v>
      </c>
      <c r="G14" s="47">
        <v>969</v>
      </c>
      <c r="H14" s="47">
        <v>133</v>
      </c>
      <c r="I14" s="48">
        <v>2249</v>
      </c>
      <c r="J14" s="49">
        <v>2153</v>
      </c>
      <c r="K14" s="50">
        <f t="shared" si="0"/>
        <v>4.4588945657222467</v>
      </c>
    </row>
    <row r="15" spans="1:11">
      <c r="A15" s="42" t="s">
        <v>136</v>
      </c>
      <c r="B15" s="47">
        <v>85</v>
      </c>
      <c r="C15" s="47">
        <v>398</v>
      </c>
      <c r="D15" s="47">
        <v>394</v>
      </c>
      <c r="E15" s="47">
        <v>386</v>
      </c>
      <c r="F15" s="47">
        <v>107</v>
      </c>
      <c r="G15" s="47">
        <v>991</v>
      </c>
      <c r="H15" s="47">
        <v>235</v>
      </c>
      <c r="I15" s="48">
        <v>2596</v>
      </c>
      <c r="J15" s="49">
        <v>2672</v>
      </c>
      <c r="K15" s="50">
        <f t="shared" si="0"/>
        <v>-2.8443113772455035</v>
      </c>
    </row>
    <row r="16" spans="1:11">
      <c r="A16" s="42" t="s">
        <v>137</v>
      </c>
      <c r="B16" s="47">
        <v>251</v>
      </c>
      <c r="C16" s="47">
        <v>2935</v>
      </c>
      <c r="D16" s="47">
        <v>1772</v>
      </c>
      <c r="E16" s="47">
        <v>1940</v>
      </c>
      <c r="F16" s="47">
        <v>802</v>
      </c>
      <c r="G16" s="47">
        <v>7024</v>
      </c>
      <c r="H16" s="47">
        <v>1831</v>
      </c>
      <c r="I16" s="48">
        <v>16555</v>
      </c>
      <c r="J16" s="49">
        <v>16344</v>
      </c>
      <c r="K16" s="50">
        <f t="shared" si="0"/>
        <v>1.2909936368086079</v>
      </c>
    </row>
    <row r="17" spans="1:11">
      <c r="A17" s="42" t="s">
        <v>138</v>
      </c>
      <c r="B17" s="47">
        <v>30</v>
      </c>
      <c r="C17" s="47">
        <v>140</v>
      </c>
      <c r="D17" s="47">
        <v>163</v>
      </c>
      <c r="E17" s="47">
        <v>137</v>
      </c>
      <c r="F17" s="47">
        <v>44</v>
      </c>
      <c r="G17" s="47">
        <v>411</v>
      </c>
      <c r="H17" s="47">
        <v>104</v>
      </c>
      <c r="I17" s="48">
        <v>1029</v>
      </c>
      <c r="J17" s="49">
        <v>1036</v>
      </c>
      <c r="K17" s="50">
        <f t="shared" si="0"/>
        <v>-0.67567567567567721</v>
      </c>
    </row>
    <row r="18" spans="1:11">
      <c r="A18" s="42" t="s">
        <v>139</v>
      </c>
      <c r="B18" s="47">
        <v>70</v>
      </c>
      <c r="C18" s="47">
        <v>787</v>
      </c>
      <c r="D18" s="47">
        <v>593</v>
      </c>
      <c r="E18" s="47">
        <v>706</v>
      </c>
      <c r="F18" s="47">
        <v>142</v>
      </c>
      <c r="G18" s="47">
        <v>1652</v>
      </c>
      <c r="H18" s="47">
        <v>414</v>
      </c>
      <c r="I18" s="48">
        <v>4364</v>
      </c>
      <c r="J18" s="49">
        <v>4508</v>
      </c>
      <c r="K18" s="50">
        <f t="shared" si="0"/>
        <v>-3.1943212067435667</v>
      </c>
    </row>
    <row r="19" spans="1:11">
      <c r="A19" s="42" t="s">
        <v>140</v>
      </c>
      <c r="B19" s="47">
        <v>33</v>
      </c>
      <c r="C19" s="47">
        <v>537</v>
      </c>
      <c r="D19" s="47">
        <v>179</v>
      </c>
      <c r="E19" s="47">
        <v>860</v>
      </c>
      <c r="F19" s="47">
        <v>79</v>
      </c>
      <c r="G19" s="47">
        <v>1215</v>
      </c>
      <c r="H19" s="47">
        <v>193</v>
      </c>
      <c r="I19" s="48">
        <v>3096</v>
      </c>
      <c r="J19" s="49">
        <v>3056</v>
      </c>
      <c r="K19" s="50">
        <f t="shared" si="0"/>
        <v>1.3089005235602116</v>
      </c>
    </row>
    <row r="20" spans="1:11">
      <c r="A20" s="42" t="s">
        <v>141</v>
      </c>
      <c r="B20" s="47">
        <v>92</v>
      </c>
      <c r="C20" s="47">
        <v>704</v>
      </c>
      <c r="D20" s="47">
        <v>587</v>
      </c>
      <c r="E20" s="47">
        <v>738</v>
      </c>
      <c r="F20" s="47">
        <v>119</v>
      </c>
      <c r="G20" s="47">
        <v>1499</v>
      </c>
      <c r="H20" s="47">
        <v>354</v>
      </c>
      <c r="I20" s="48">
        <v>4093</v>
      </c>
      <c r="J20" s="49">
        <v>4164</v>
      </c>
      <c r="K20" s="50">
        <f t="shared" si="0"/>
        <v>-1.7050912584053748</v>
      </c>
    </row>
    <row r="21" spans="1:11">
      <c r="A21" s="42" t="s">
        <v>142</v>
      </c>
      <c r="B21" s="47">
        <v>29</v>
      </c>
      <c r="C21" s="47">
        <v>258</v>
      </c>
      <c r="D21" s="47">
        <v>135</v>
      </c>
      <c r="E21" s="47">
        <v>138</v>
      </c>
      <c r="F21" s="47">
        <v>74</v>
      </c>
      <c r="G21" s="47">
        <v>617</v>
      </c>
      <c r="H21" s="47">
        <v>121</v>
      </c>
      <c r="I21" s="48">
        <v>1372</v>
      </c>
      <c r="J21" s="49">
        <v>1512</v>
      </c>
      <c r="K21" s="50">
        <f t="shared" si="0"/>
        <v>-9.2592592592592524</v>
      </c>
    </row>
    <row r="22" spans="1:11">
      <c r="A22" s="42" t="s">
        <v>143</v>
      </c>
      <c r="B22" s="47">
        <v>16</v>
      </c>
      <c r="C22" s="47">
        <v>64</v>
      </c>
      <c r="D22" s="47">
        <v>76</v>
      </c>
      <c r="E22" s="47">
        <v>73</v>
      </c>
      <c r="F22" s="47">
        <v>21</v>
      </c>
      <c r="G22" s="47">
        <v>233</v>
      </c>
      <c r="H22" s="47">
        <v>40</v>
      </c>
      <c r="I22" s="48">
        <v>523</v>
      </c>
      <c r="J22" s="49">
        <v>486</v>
      </c>
      <c r="K22" s="50">
        <f t="shared" si="0"/>
        <v>7.6131687242798307</v>
      </c>
    </row>
    <row r="23" spans="1:11">
      <c r="A23" s="42" t="s">
        <v>144</v>
      </c>
      <c r="B23" s="47">
        <v>33</v>
      </c>
      <c r="C23" s="47">
        <v>247</v>
      </c>
      <c r="D23" s="47">
        <v>121</v>
      </c>
      <c r="E23" s="47">
        <v>346</v>
      </c>
      <c r="F23" s="47">
        <v>41</v>
      </c>
      <c r="G23" s="47">
        <v>517</v>
      </c>
      <c r="H23" s="47">
        <v>53</v>
      </c>
      <c r="I23" s="48">
        <v>1358</v>
      </c>
      <c r="J23" s="49">
        <v>1212</v>
      </c>
      <c r="K23" s="50">
        <f t="shared" si="0"/>
        <v>12.046204620462049</v>
      </c>
    </row>
    <row r="24" spans="1:11">
      <c r="A24" s="42" t="s">
        <v>145</v>
      </c>
      <c r="B24" s="47">
        <v>302</v>
      </c>
      <c r="C24" s="47">
        <v>3817</v>
      </c>
      <c r="D24" s="47">
        <v>1925</v>
      </c>
      <c r="E24" s="47">
        <v>2549</v>
      </c>
      <c r="F24" s="47">
        <v>969</v>
      </c>
      <c r="G24" s="47">
        <v>9975</v>
      </c>
      <c r="H24" s="47">
        <v>2043</v>
      </c>
      <c r="I24" s="48">
        <v>21580</v>
      </c>
      <c r="J24" s="49">
        <v>21783</v>
      </c>
      <c r="K24" s="50">
        <f t="shared" si="0"/>
        <v>-0.93191938667769136</v>
      </c>
    </row>
    <row r="25" spans="1:11">
      <c r="A25" s="42" t="s">
        <v>146</v>
      </c>
      <c r="B25" s="47">
        <v>31</v>
      </c>
      <c r="C25" s="47">
        <v>253</v>
      </c>
      <c r="D25" s="47">
        <v>211</v>
      </c>
      <c r="E25" s="47">
        <v>285</v>
      </c>
      <c r="F25" s="47">
        <v>47</v>
      </c>
      <c r="G25" s="47">
        <v>595</v>
      </c>
      <c r="H25" s="47">
        <v>167</v>
      </c>
      <c r="I25" s="48">
        <v>1589</v>
      </c>
      <c r="J25" s="49">
        <v>1585</v>
      </c>
      <c r="K25" s="50">
        <f t="shared" si="0"/>
        <v>0.25236593059936752</v>
      </c>
    </row>
    <row r="26" spans="1:11">
      <c r="A26" s="42" t="s">
        <v>147</v>
      </c>
      <c r="B26" s="47">
        <v>16</v>
      </c>
      <c r="C26" s="47">
        <v>99</v>
      </c>
      <c r="D26" s="47">
        <v>44</v>
      </c>
      <c r="E26" s="47">
        <v>217</v>
      </c>
      <c r="F26" s="47">
        <v>15</v>
      </c>
      <c r="G26" s="47">
        <v>225</v>
      </c>
      <c r="H26" s="47">
        <v>36</v>
      </c>
      <c r="I26" s="48">
        <v>652</v>
      </c>
      <c r="J26" s="49">
        <v>651</v>
      </c>
      <c r="K26" s="50">
        <f t="shared" si="0"/>
        <v>0.15360983102918624</v>
      </c>
    </row>
    <row r="27" spans="1:11">
      <c r="A27" s="42" t="s">
        <v>148</v>
      </c>
      <c r="B27" s="47">
        <v>17</v>
      </c>
      <c r="C27" s="47">
        <v>113</v>
      </c>
      <c r="D27" s="47">
        <v>161</v>
      </c>
      <c r="E27" s="47">
        <v>89</v>
      </c>
      <c r="F27" s="47">
        <v>33</v>
      </c>
      <c r="G27" s="47">
        <v>355</v>
      </c>
      <c r="H27" s="47">
        <v>82</v>
      </c>
      <c r="I27" s="48">
        <v>850</v>
      </c>
      <c r="J27" s="49">
        <v>836</v>
      </c>
      <c r="K27" s="50">
        <f t="shared" si="0"/>
        <v>1.6746411483253638</v>
      </c>
    </row>
    <row r="28" spans="1:11">
      <c r="A28" s="42" t="s">
        <v>149</v>
      </c>
      <c r="B28" s="47">
        <v>39</v>
      </c>
      <c r="C28" s="47">
        <v>50</v>
      </c>
      <c r="D28" s="47">
        <v>44</v>
      </c>
      <c r="E28" s="47">
        <v>81</v>
      </c>
      <c r="F28" s="47">
        <v>14</v>
      </c>
      <c r="G28" s="47">
        <v>260</v>
      </c>
      <c r="H28" s="47">
        <v>37</v>
      </c>
      <c r="I28" s="48">
        <v>525</v>
      </c>
      <c r="J28" s="49">
        <v>476</v>
      </c>
      <c r="K28" s="50">
        <f t="shared" si="0"/>
        <v>10.294117647058826</v>
      </c>
    </row>
    <row r="29" spans="1:11">
      <c r="A29" s="42" t="s">
        <v>150</v>
      </c>
      <c r="B29" s="47">
        <v>40</v>
      </c>
      <c r="C29" s="47">
        <v>462</v>
      </c>
      <c r="D29" s="47">
        <v>408</v>
      </c>
      <c r="E29" s="47">
        <v>263</v>
      </c>
      <c r="F29" s="47">
        <v>128</v>
      </c>
      <c r="G29" s="47">
        <v>1128</v>
      </c>
      <c r="H29" s="47">
        <v>257</v>
      </c>
      <c r="I29" s="48">
        <v>2686</v>
      </c>
      <c r="J29" s="49">
        <v>2704</v>
      </c>
      <c r="K29" s="50">
        <f t="shared" si="0"/>
        <v>-0.66568047337278813</v>
      </c>
    </row>
    <row r="30" spans="1:11">
      <c r="A30" s="42" t="s">
        <v>151</v>
      </c>
      <c r="B30" s="47">
        <v>14</v>
      </c>
      <c r="C30" s="47">
        <v>26</v>
      </c>
      <c r="D30" s="47">
        <v>38</v>
      </c>
      <c r="E30" s="47">
        <v>63</v>
      </c>
      <c r="F30" s="47">
        <v>5</v>
      </c>
      <c r="G30" s="47">
        <v>130</v>
      </c>
      <c r="H30" s="47">
        <v>18</v>
      </c>
      <c r="I30" s="48">
        <v>294</v>
      </c>
      <c r="J30" s="49">
        <v>292</v>
      </c>
      <c r="K30" s="50">
        <f t="shared" si="0"/>
        <v>0.68493150684930981</v>
      </c>
    </row>
    <row r="31" spans="1:11">
      <c r="A31" s="42" t="s">
        <v>152</v>
      </c>
      <c r="B31" s="47">
        <v>27</v>
      </c>
      <c r="C31" s="47">
        <v>149</v>
      </c>
      <c r="D31" s="47">
        <v>104</v>
      </c>
      <c r="E31" s="47">
        <v>79</v>
      </c>
      <c r="F31" s="47">
        <v>58</v>
      </c>
      <c r="G31" s="47">
        <v>425</v>
      </c>
      <c r="H31" s="47">
        <v>82</v>
      </c>
      <c r="I31" s="48">
        <v>924</v>
      </c>
      <c r="J31" s="49">
        <v>1052</v>
      </c>
      <c r="K31" s="50">
        <f t="shared" si="0"/>
        <v>-12.167300380228141</v>
      </c>
    </row>
    <row r="32" spans="1:11">
      <c r="A32" s="42" t="s">
        <v>153</v>
      </c>
      <c r="B32" s="47">
        <v>27</v>
      </c>
      <c r="C32" s="47">
        <v>162</v>
      </c>
      <c r="D32" s="47">
        <v>224</v>
      </c>
      <c r="E32" s="47">
        <v>125</v>
      </c>
      <c r="F32" s="47">
        <v>41</v>
      </c>
      <c r="G32" s="47">
        <v>376</v>
      </c>
      <c r="H32" s="47">
        <v>97</v>
      </c>
      <c r="I32" s="48">
        <v>1052</v>
      </c>
      <c r="J32" s="49">
        <v>1057</v>
      </c>
      <c r="K32" s="50">
        <f t="shared" si="0"/>
        <v>-0.47303689687795725</v>
      </c>
    </row>
    <row r="33" spans="1:11">
      <c r="A33" s="51" t="s">
        <v>154</v>
      </c>
      <c r="B33" s="52">
        <v>8</v>
      </c>
      <c r="C33" s="52">
        <v>25</v>
      </c>
      <c r="D33" s="52">
        <v>10</v>
      </c>
      <c r="E33" s="52">
        <v>24</v>
      </c>
      <c r="F33" s="52">
        <v>5</v>
      </c>
      <c r="G33" s="52">
        <v>36</v>
      </c>
      <c r="H33" s="52">
        <v>4</v>
      </c>
      <c r="I33" s="53">
        <v>112</v>
      </c>
      <c r="J33" s="49">
        <v>120</v>
      </c>
      <c r="K33" s="50">
        <f t="shared" si="0"/>
        <v>-6.6666666666666714</v>
      </c>
    </row>
    <row r="34" spans="1:11">
      <c r="A34" s="54"/>
      <c r="B34" s="52"/>
      <c r="C34" s="52"/>
      <c r="D34" s="52"/>
      <c r="E34" s="52"/>
      <c r="F34" s="52"/>
      <c r="G34" s="52"/>
      <c r="H34" s="52"/>
      <c r="I34" s="52"/>
      <c r="J34" s="49"/>
      <c r="K34" s="50"/>
    </row>
    <row r="35" spans="1:11">
      <c r="A35" s="55" t="s">
        <v>155</v>
      </c>
      <c r="B35" s="56">
        <f>SUM(B3:B33)</f>
        <v>1819</v>
      </c>
      <c r="C35" s="56">
        <f t="shared" ref="C35:I35" si="1">SUM(C3:C33)</f>
        <v>15028</v>
      </c>
      <c r="D35" s="56">
        <f t="shared" si="1"/>
        <v>9367</v>
      </c>
      <c r="E35" s="56">
        <f t="shared" si="1"/>
        <v>15477</v>
      </c>
      <c r="F35" s="56">
        <f t="shared" si="1"/>
        <v>3642</v>
      </c>
      <c r="G35" s="56">
        <f t="shared" si="1"/>
        <v>36801</v>
      </c>
      <c r="H35" s="56">
        <f t="shared" si="1"/>
        <v>7516</v>
      </c>
      <c r="I35" s="56">
        <f t="shared" si="1"/>
        <v>89650</v>
      </c>
      <c r="J35" s="57">
        <v>88974</v>
      </c>
      <c r="K35" s="58">
        <f t="shared" si="0"/>
        <v>0.75977251781419852</v>
      </c>
    </row>
    <row r="36" spans="1:11">
      <c r="A36" s="59"/>
      <c r="B36" s="60"/>
      <c r="C36" s="60"/>
      <c r="D36" s="60"/>
      <c r="E36" s="60"/>
      <c r="F36" s="60"/>
      <c r="G36" s="60"/>
      <c r="H36" s="60"/>
      <c r="I36" s="60"/>
      <c r="J36" s="61"/>
      <c r="K36" s="62"/>
    </row>
    <row r="38" spans="1:11">
      <c r="C38" s="42"/>
      <c r="D38" s="42"/>
      <c r="E38" s="42"/>
      <c r="F38" s="42"/>
      <c r="G38" s="42"/>
      <c r="H38" s="42"/>
      <c r="I38" s="42"/>
      <c r="J38" s="42"/>
      <c r="K38" s="42"/>
    </row>
    <row r="39" spans="1:11">
      <c r="C39" s="42"/>
      <c r="D39" s="42"/>
      <c r="E39" s="42"/>
      <c r="F39" s="42"/>
      <c r="G39" s="42"/>
      <c r="H39" s="42"/>
      <c r="I39" s="42"/>
      <c r="J39" s="42"/>
      <c r="K39" s="42"/>
    </row>
    <row r="40" spans="1:11">
      <c r="A40" s="41" t="s">
        <v>110</v>
      </c>
      <c r="B40" s="41" t="s">
        <v>111</v>
      </c>
    </row>
    <row r="41" spans="1:11">
      <c r="A41" s="41" t="s">
        <v>112</v>
      </c>
      <c r="B41" s="41" t="s">
        <v>48</v>
      </c>
    </row>
  </sheetData>
  <sheetProtection algorithmName="SHA-512" hashValue="h6GeyPbHqh2Mi1JDGcvZbQz0C74LMyaKOqxJ8e2xZSo/OlARRS8tPcX299eYEPTfwyFyJYB8fSb6B14oMUhhkg==" saltValue="CGC2RAG2T4X+nHn9TDlPpg==" spinCount="100000"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27"/>
  <sheetViews>
    <sheetView showGridLines="0" zoomScale="80" zoomScaleNormal="80" workbookViewId="0">
      <selection activeCell="N8" sqref="N8"/>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19" ht="23.25" customHeight="1">
      <c r="A1" s="436" t="s">
        <v>636</v>
      </c>
      <c r="B1" s="436"/>
      <c r="C1" s="436"/>
      <c r="D1" s="436"/>
      <c r="E1" s="436"/>
      <c r="F1" s="436"/>
      <c r="G1" s="436"/>
      <c r="H1" s="436"/>
      <c r="I1" s="436"/>
    </row>
    <row r="2" spans="1:19" ht="39" customHeight="1">
      <c r="A2" s="63" t="s">
        <v>98</v>
      </c>
      <c r="B2" s="64" t="s">
        <v>156</v>
      </c>
      <c r="C2" s="63" t="s">
        <v>114</v>
      </c>
      <c r="D2" s="64" t="s">
        <v>118</v>
      </c>
      <c r="E2" s="63" t="s">
        <v>116</v>
      </c>
      <c r="F2" s="64" t="s">
        <v>115</v>
      </c>
      <c r="G2" s="63" t="s">
        <v>117</v>
      </c>
      <c r="H2" s="64" t="s">
        <v>157</v>
      </c>
      <c r="I2" s="65" t="s">
        <v>158</v>
      </c>
    </row>
    <row r="3" spans="1:19">
      <c r="A3" s="196" t="s">
        <v>637</v>
      </c>
      <c r="B3" s="140">
        <v>8760</v>
      </c>
      <c r="C3" s="140">
        <v>2118</v>
      </c>
      <c r="D3" s="140">
        <v>4188</v>
      </c>
      <c r="E3" s="140">
        <v>10452</v>
      </c>
      <c r="F3" s="140">
        <v>18909</v>
      </c>
      <c r="G3" s="140">
        <v>20676</v>
      </c>
      <c r="H3" s="140">
        <v>44784</v>
      </c>
      <c r="I3" s="142">
        <v>109887</v>
      </c>
      <c r="K3" s="6"/>
      <c r="L3" s="6"/>
      <c r="M3" s="6"/>
      <c r="N3" s="6"/>
      <c r="O3" s="6"/>
      <c r="P3" s="354"/>
      <c r="Q3" s="354"/>
      <c r="R3" s="354"/>
    </row>
    <row r="4" spans="1:19">
      <c r="K4" s="6"/>
      <c r="L4" s="6"/>
      <c r="M4" s="6"/>
      <c r="N4" s="6"/>
      <c r="O4" s="6"/>
      <c r="P4" s="6"/>
      <c r="Q4" s="6"/>
      <c r="R4" s="6"/>
    </row>
    <row r="5" spans="1:19">
      <c r="K5" s="140"/>
      <c r="L5" s="140"/>
      <c r="M5" s="140"/>
      <c r="N5" s="140"/>
      <c r="O5" s="140"/>
      <c r="P5" s="140"/>
      <c r="Q5" s="140"/>
      <c r="R5" s="140"/>
    </row>
    <row r="6" spans="1:19">
      <c r="L6" s="346"/>
      <c r="M6" s="346"/>
      <c r="N6" s="346"/>
      <c r="O6" s="346"/>
      <c r="P6" s="346"/>
      <c r="Q6" s="346"/>
      <c r="R6" s="346"/>
      <c r="S6" s="346"/>
    </row>
    <row r="7" spans="1:19">
      <c r="L7" s="140"/>
      <c r="M7" s="140"/>
      <c r="N7" s="140"/>
      <c r="O7" s="140"/>
      <c r="P7" s="140"/>
      <c r="Q7" s="140"/>
      <c r="R7" s="140"/>
      <c r="S7" s="140"/>
    </row>
    <row r="8" spans="1:19">
      <c r="K8" s="6"/>
    </row>
    <row r="9" spans="1:19">
      <c r="N9" s="6"/>
    </row>
    <row r="10" spans="1:19">
      <c r="G10" s="6"/>
      <c r="H10" s="6"/>
      <c r="I10" s="6"/>
      <c r="J10" s="6"/>
      <c r="L10" s="6"/>
    </row>
    <row r="11" spans="1:19">
      <c r="G11" s="6"/>
      <c r="H11" s="6"/>
      <c r="I11" s="6"/>
      <c r="J11" s="6"/>
    </row>
    <row r="12" spans="1:19">
      <c r="J12" s="140"/>
    </row>
    <row r="26" spans="1:2">
      <c r="A26" s="41" t="s">
        <v>110</v>
      </c>
      <c r="B26" s="41" t="s">
        <v>111</v>
      </c>
    </row>
    <row r="27" spans="1:2">
      <c r="A27" s="41" t="s">
        <v>112</v>
      </c>
      <c r="B27" s="41" t="s">
        <v>48</v>
      </c>
    </row>
  </sheetData>
  <sheetProtection algorithmName="SHA-512" hashValue="m9Ez2RC3+BWGj6i4fdLKpVtv62N4qHrDG5QOm7NjV9sDDpjptZ5loQwls7UOquvkPstrGWFpwADH8Wk5dSk9wQ==" saltValue="k7hNdXlmRLcFzzRi7TdsnA=="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2023-03-16T12:46:29Z</dcterms:modified>
</cp:coreProperties>
</file>